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0.2021_K1_OBHbyt_Čih\"/>
    </mc:Choice>
  </mc:AlternateContent>
  <bookViews>
    <workbookView xWindow="0" yWindow="0" windowWidth="28005" windowHeight="681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Pol'!$A$1:$W$134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5" i="12" l="1"/>
  <c r="G79" i="12"/>
  <c r="G21" i="12"/>
  <c r="G9" i="12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G23" i="12"/>
  <c r="M23" i="12"/>
  <c r="M22" i="12"/>
  <c r="I23" i="12"/>
  <c r="I22" i="12"/>
  <c r="K23" i="12"/>
  <c r="K22" i="12"/>
  <c r="O23" i="12"/>
  <c r="O22" i="12"/>
  <c r="Q23" i="12"/>
  <c r="Q22" i="12"/>
  <c r="V23" i="12"/>
  <c r="V22" i="12"/>
  <c r="G26" i="12"/>
  <c r="G25" i="12"/>
  <c r="I51" i="1"/>
  <c r="I26" i="12"/>
  <c r="I25" i="12"/>
  <c r="K26" i="12"/>
  <c r="K25" i="12"/>
  <c r="O26" i="12"/>
  <c r="O25" i="12"/>
  <c r="Q26" i="12"/>
  <c r="Q25" i="12"/>
  <c r="V26" i="12"/>
  <c r="V25" i="12"/>
  <c r="G28" i="12"/>
  <c r="M28" i="12"/>
  <c r="I28" i="12"/>
  <c r="K28" i="12"/>
  <c r="O28" i="12"/>
  <c r="Q28" i="12"/>
  <c r="V28" i="12"/>
  <c r="G30" i="12"/>
  <c r="I30" i="12"/>
  <c r="K30" i="12"/>
  <c r="O30" i="12"/>
  <c r="Q30" i="12"/>
  <c r="V30" i="12"/>
  <c r="G31" i="12"/>
  <c r="M31" i="12"/>
  <c r="I31" i="12"/>
  <c r="K31" i="12"/>
  <c r="O31" i="12"/>
  <c r="Q31" i="12"/>
  <c r="V31" i="12"/>
  <c r="G32" i="12"/>
  <c r="M32" i="12"/>
  <c r="I32" i="12"/>
  <c r="K32" i="12"/>
  <c r="O32" i="12"/>
  <c r="Q32" i="12"/>
  <c r="V32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M37" i="12"/>
  <c r="I37" i="12"/>
  <c r="K37" i="12"/>
  <c r="O37" i="12"/>
  <c r="Q37" i="12"/>
  <c r="V37" i="12"/>
  <c r="G38" i="12"/>
  <c r="M38" i="12"/>
  <c r="I38" i="12"/>
  <c r="K38" i="12"/>
  <c r="O38" i="12"/>
  <c r="Q38" i="12"/>
  <c r="V38" i="12"/>
  <c r="G40" i="12"/>
  <c r="M40" i="12"/>
  <c r="M39" i="12"/>
  <c r="I40" i="12"/>
  <c r="I39" i="12"/>
  <c r="K40" i="12"/>
  <c r="K39" i="12"/>
  <c r="O40" i="12"/>
  <c r="O39" i="12"/>
  <c r="Q40" i="12"/>
  <c r="Q39" i="12"/>
  <c r="V40" i="12"/>
  <c r="V39" i="12"/>
  <c r="G42" i="12"/>
  <c r="M42" i="12"/>
  <c r="M41" i="12"/>
  <c r="I42" i="12"/>
  <c r="I41" i="12"/>
  <c r="K42" i="12"/>
  <c r="K41" i="12"/>
  <c r="O42" i="12"/>
  <c r="O41" i="12"/>
  <c r="Q42" i="12"/>
  <c r="Q41" i="12"/>
  <c r="V42" i="12"/>
  <c r="V41" i="12"/>
  <c r="G46" i="12"/>
  <c r="M46" i="12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1" i="12"/>
  <c r="M51" i="12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3" i="12"/>
  <c r="M63" i="12"/>
  <c r="I63" i="12"/>
  <c r="K63" i="12"/>
  <c r="O63" i="12"/>
  <c r="Q63" i="12"/>
  <c r="V63" i="12"/>
  <c r="G65" i="12"/>
  <c r="I65" i="12"/>
  <c r="K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8" i="12"/>
  <c r="M68" i="12"/>
  <c r="I68" i="12"/>
  <c r="K68" i="12"/>
  <c r="O68" i="12"/>
  <c r="Q68" i="12"/>
  <c r="V68" i="12"/>
  <c r="G70" i="12"/>
  <c r="M70" i="12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M77" i="12"/>
  <c r="I77" i="12"/>
  <c r="K77" i="12"/>
  <c r="O77" i="12"/>
  <c r="Q77" i="12"/>
  <c r="V77" i="12"/>
  <c r="G78" i="12"/>
  <c r="M78" i="12"/>
  <c r="I78" i="12"/>
  <c r="K78" i="12"/>
  <c r="O78" i="12"/>
  <c r="Q78" i="12"/>
  <c r="V78" i="12"/>
  <c r="M79" i="12"/>
  <c r="I79" i="12"/>
  <c r="K79" i="12"/>
  <c r="O79" i="12"/>
  <c r="Q79" i="12"/>
  <c r="V79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6" i="12"/>
  <c r="M86" i="12"/>
  <c r="I86" i="12"/>
  <c r="K86" i="12"/>
  <c r="O86" i="12"/>
  <c r="Q86" i="12"/>
  <c r="V86" i="12"/>
  <c r="G87" i="12"/>
  <c r="M87" i="12"/>
  <c r="I87" i="12"/>
  <c r="K87" i="12"/>
  <c r="O87" i="12"/>
  <c r="Q87" i="12"/>
  <c r="V87" i="12"/>
  <c r="I59" i="1"/>
  <c r="G89" i="12"/>
  <c r="M89" i="12"/>
  <c r="I89" i="12"/>
  <c r="K89" i="12"/>
  <c r="O89" i="12"/>
  <c r="Q89" i="12"/>
  <c r="V89" i="12"/>
  <c r="G91" i="12"/>
  <c r="M91" i="12"/>
  <c r="I91" i="12"/>
  <c r="K91" i="12"/>
  <c r="O91" i="12"/>
  <c r="Q91" i="12"/>
  <c r="V91" i="12"/>
  <c r="G92" i="12"/>
  <c r="M92" i="12"/>
  <c r="I92" i="12"/>
  <c r="K92" i="12"/>
  <c r="O92" i="12"/>
  <c r="Q92" i="12"/>
  <c r="V92" i="12"/>
  <c r="G94" i="12"/>
  <c r="M94" i="12"/>
  <c r="I94" i="12"/>
  <c r="K94" i="12"/>
  <c r="O94" i="12"/>
  <c r="Q94" i="12"/>
  <c r="V94" i="12"/>
  <c r="G96" i="12"/>
  <c r="M96" i="12"/>
  <c r="I96" i="12"/>
  <c r="K96" i="12"/>
  <c r="O96" i="12"/>
  <c r="Q96" i="12"/>
  <c r="V96" i="12"/>
  <c r="G98" i="12"/>
  <c r="I98" i="12"/>
  <c r="K98" i="12"/>
  <c r="O98" i="12"/>
  <c r="Q98" i="12"/>
  <c r="V98" i="12"/>
  <c r="G100" i="12"/>
  <c r="M100" i="12"/>
  <c r="I100" i="12"/>
  <c r="K100" i="12"/>
  <c r="O100" i="12"/>
  <c r="Q100" i="12"/>
  <c r="V100" i="12"/>
  <c r="G102" i="12"/>
  <c r="M102" i="12"/>
  <c r="I102" i="12"/>
  <c r="K102" i="12"/>
  <c r="O102" i="12"/>
  <c r="Q102" i="12"/>
  <c r="V102" i="12"/>
  <c r="G103" i="12"/>
  <c r="M103" i="12"/>
  <c r="I103" i="12"/>
  <c r="K103" i="12"/>
  <c r="O103" i="12"/>
  <c r="Q103" i="12"/>
  <c r="V103" i="12"/>
  <c r="G105" i="12"/>
  <c r="M105" i="12"/>
  <c r="I105" i="12"/>
  <c r="K105" i="12"/>
  <c r="O105" i="12"/>
  <c r="Q105" i="12"/>
  <c r="V105" i="12"/>
  <c r="G107" i="12"/>
  <c r="M107" i="12"/>
  <c r="I107" i="12"/>
  <c r="K107" i="12"/>
  <c r="O107" i="12"/>
  <c r="Q107" i="12"/>
  <c r="V107" i="12"/>
  <c r="G109" i="12"/>
  <c r="M109" i="12"/>
  <c r="I109" i="12"/>
  <c r="K109" i="12"/>
  <c r="O109" i="12"/>
  <c r="Q109" i="12"/>
  <c r="V109" i="12"/>
  <c r="G111" i="12"/>
  <c r="M111" i="12"/>
  <c r="M110" i="12"/>
  <c r="I111" i="12"/>
  <c r="I110" i="12"/>
  <c r="K111" i="12"/>
  <c r="K110" i="12"/>
  <c r="O111" i="12"/>
  <c r="O110" i="12"/>
  <c r="Q111" i="12"/>
  <c r="Q110" i="12"/>
  <c r="V111" i="12"/>
  <c r="V110" i="12"/>
  <c r="G113" i="12"/>
  <c r="M113" i="12"/>
  <c r="I113" i="12"/>
  <c r="K113" i="12"/>
  <c r="O113" i="12"/>
  <c r="Q113" i="12"/>
  <c r="V113" i="12"/>
  <c r="G114" i="12"/>
  <c r="I114" i="12"/>
  <c r="K114" i="12"/>
  <c r="O114" i="12"/>
  <c r="Q114" i="12"/>
  <c r="V114" i="12"/>
  <c r="G115" i="12"/>
  <c r="M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8" i="12"/>
  <c r="M118" i="12"/>
  <c r="I118" i="12"/>
  <c r="K118" i="12"/>
  <c r="O118" i="12"/>
  <c r="Q118" i="12"/>
  <c r="V118" i="12"/>
  <c r="G120" i="12"/>
  <c r="M120" i="12"/>
  <c r="I120" i="12"/>
  <c r="K120" i="12"/>
  <c r="O120" i="12"/>
  <c r="Q120" i="12"/>
  <c r="V120" i="12"/>
  <c r="G121" i="12"/>
  <c r="M121" i="12"/>
  <c r="I121" i="12"/>
  <c r="K121" i="12"/>
  <c r="O121" i="12"/>
  <c r="Q121" i="12"/>
  <c r="V121" i="12"/>
  <c r="G122" i="12"/>
  <c r="M122" i="12"/>
  <c r="I122" i="12"/>
  <c r="K122" i="12"/>
  <c r="O122" i="12"/>
  <c r="Q122" i="12"/>
  <c r="V122" i="12"/>
  <c r="AF124" i="12"/>
  <c r="I20" i="1"/>
  <c r="G39" i="12"/>
  <c r="I53" i="1"/>
  <c r="V64" i="12"/>
  <c r="V106" i="12"/>
  <c r="K88" i="12"/>
  <c r="Q119" i="12"/>
  <c r="M26" i="12"/>
  <c r="M25" i="12"/>
  <c r="G45" i="12"/>
  <c r="I55" i="1"/>
  <c r="K97" i="12"/>
  <c r="K106" i="12"/>
  <c r="Q52" i="12"/>
  <c r="I112" i="12"/>
  <c r="I119" i="12"/>
  <c r="K112" i="12"/>
  <c r="G69" i="12"/>
  <c r="I58" i="1"/>
  <c r="G64" i="12"/>
  <c r="I57" i="1"/>
  <c r="G52" i="12"/>
  <c r="I56" i="1"/>
  <c r="G27" i="12"/>
  <c r="I52" i="1"/>
  <c r="K8" i="12"/>
  <c r="O45" i="12"/>
  <c r="V27" i="12"/>
  <c r="O119" i="12"/>
  <c r="Q112" i="12"/>
  <c r="G41" i="1"/>
  <c r="G39" i="1"/>
  <c r="G42" i="1"/>
  <c r="G25" i="1"/>
  <c r="A25" i="1"/>
  <c r="A26" i="1"/>
  <c r="G26" i="1"/>
  <c r="K119" i="12"/>
  <c r="G110" i="12"/>
  <c r="I63" i="1"/>
  <c r="I18" i="1"/>
  <c r="V97" i="12"/>
  <c r="V88" i="12"/>
  <c r="O69" i="12"/>
  <c r="I52" i="12"/>
  <c r="O52" i="12"/>
  <c r="O8" i="12"/>
  <c r="G40" i="1"/>
  <c r="V119" i="12"/>
  <c r="V112" i="12"/>
  <c r="M106" i="12"/>
  <c r="G97" i="12"/>
  <c r="I61" i="1"/>
  <c r="K69" i="12"/>
  <c r="Q69" i="12"/>
  <c r="I69" i="12"/>
  <c r="Q64" i="12"/>
  <c r="I64" i="12"/>
  <c r="O64" i="12"/>
  <c r="K52" i="12"/>
  <c r="K45" i="12"/>
  <c r="Q45" i="12"/>
  <c r="I45" i="12"/>
  <c r="G41" i="12"/>
  <c r="I54" i="1"/>
  <c r="O27" i="12"/>
  <c r="G22" i="12"/>
  <c r="I50" i="1"/>
  <c r="V8" i="12"/>
  <c r="I8" i="12"/>
  <c r="O112" i="12"/>
  <c r="G112" i="12"/>
  <c r="I64" i="1"/>
  <c r="Q106" i="12"/>
  <c r="I106" i="12"/>
  <c r="O106" i="12"/>
  <c r="Q97" i="12"/>
  <c r="I97" i="12"/>
  <c r="O97" i="12"/>
  <c r="Q88" i="12"/>
  <c r="I88" i="12"/>
  <c r="O88" i="12"/>
  <c r="V69" i="12"/>
  <c r="K64" i="12"/>
  <c r="V52" i="12"/>
  <c r="V45" i="12"/>
  <c r="K27" i="12"/>
  <c r="Q27" i="12"/>
  <c r="I27" i="12"/>
  <c r="G8" i="12"/>
  <c r="Q8" i="12"/>
  <c r="M88" i="12"/>
  <c r="M119" i="12"/>
  <c r="AE124" i="12"/>
  <c r="G119" i="12"/>
  <c r="I65" i="1"/>
  <c r="I19" i="1"/>
  <c r="M114" i="12"/>
  <c r="M112" i="12"/>
  <c r="I62" i="1"/>
  <c r="M98" i="12"/>
  <c r="M97" i="12"/>
  <c r="G88" i="12"/>
  <c r="I60" i="1"/>
  <c r="M65" i="12"/>
  <c r="M64" i="12"/>
  <c r="M53" i="12"/>
  <c r="M52" i="12"/>
  <c r="M30" i="12"/>
  <c r="M27" i="12"/>
  <c r="M17" i="12"/>
  <c r="M8" i="12"/>
  <c r="M71" i="12"/>
  <c r="M69" i="12"/>
  <c r="M47" i="12"/>
  <c r="M45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<sst xmlns="http://schemas.openxmlformats.org/spreadsheetml/2006/main" count="748" uniqueCount="320">
  <si>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</si>
  <si>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</si>
  <si>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</si>
  <si>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</si>
  <si>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</si>
  <si>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</si>
  <si>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</si>
  <si>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</si>
  <si>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</si>
  <si>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</si>
  <si>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</si>
  <si>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</si>
  <si>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</si>
  <si>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</si>
  <si>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</si>
  <si>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</si>
  <si>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</si>
  <si>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</si>
  <si>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</si>
  <si>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</si>
  <si>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</si>
  <si>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</si>
  <si>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</si>
  <si>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</si>
  <si>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</si>
  <si>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</si>
  <si>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</si>
  <si>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</si>
  <si>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</si>
  <si>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</si>
  <si>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</si>
  <si>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</si>
  <si>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</si>
  <si>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</si>
  <si>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</si>
  <si>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</si>
  <si>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</si>
  <si>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</si>
  <si>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</si>
  <si>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</si>
  <si>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</si>
  <si>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</si>
  <si>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</si>
  <si>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</si>
  <si>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</si>
  <si>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</si>
  <si>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</si>
  <si>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</si>
  <si>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</si>
  <si>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</si>
  <si>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</si>
  <si>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</si>
  <si>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</si>
  <si>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</si>
  <si>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</si>
  <si>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</si>
  <si>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</si>
  <si>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</si>
  <si>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</si>
  <si>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</si>
  <si>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</si>
  <si>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</si>
  <si>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</si>
  <si>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</si>
  <si>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</si>
  <si>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</si>
  <si>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</si>
  <si>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</si>
  <si>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</si>
  <si>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</si>
  <si>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</si>
  <si>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</si>
  <si>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</si>
  <si>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</si>
  <si>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</si>
  <si>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</si>
  <si>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</si>
  <si>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</si>
  <si>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</si>
  <si>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</si>
  <si>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</si>
  <si>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</si>
  <si>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</si>
  <si>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</si>
  <si>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</si>
  <si>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</si>
  <si>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</si>
  <si>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</si>
  <si>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</si>
  <si>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</si>
  <si>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</si>
  <si>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</si>
  <si>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</si>
  <si>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</si>
  <si>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</si>
  <si>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</si>
  <si>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</si>
  <si>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</si>
  <si>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</si>
  <si>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</si>
  <si>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</si>
  <si>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</si>
  <si>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</si>
  <si>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</si>
  <si>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</si>
  <si>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</si>
  <si>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</si>
  <si>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</si>
  <si>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</si>
  <si>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</si>
  <si>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</si>
  <si>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</si>
  <si>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</si>
  <si>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</si>
  <si>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</si>
  <si>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</si>
  <si>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</si>
  <si>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</si>
  <si>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</si>
  <si>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</si>
  <si>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</si>
  <si>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</si>
  <si>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</si>
  <si>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</si>
  <si>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</si>
  <si>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</si>
  <si>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</si>
  <si>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</si>
  <si>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</si>
  <si>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</si>
  <si>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</si>
  <si>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</si>
  <si>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</si>
  <si>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</si>
  <si>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</si>
  <si>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</si>
  <si>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</si>
  <si>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</si>
  <si>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</si>
  <si>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</si>
  <si>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</si>
  <si>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</si>
  <si>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</si>
  <si>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</si>
  <si>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</si>
  <si>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</si>
  <si>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</si>
  <si>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</si>
  <si>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</si>
  <si>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</si>
  <si>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</si>
  <si>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</si>
  <si>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</si>
  <si>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</si>
  <si>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</si>
  <si>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</si>
  <si>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</si>
  <si>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</si>
  <si>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</si>
  <si>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</si>
  <si>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</si>
  <si>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</si>
  <si>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</si>
  <si>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</si>
  <si>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</si>
  <si>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</si>
  <si>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</si>
  <si>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</si>
  <si>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</si>
  <si>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</si>
  <si>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</si>
  <si>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</si>
  <si>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</si>
  <si>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</si>
  <si>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</si>
  <si>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</si>
  <si>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</si>
  <si>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</si>
  <si>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</si>
  <si>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</si>
  <si>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</si>
  <si>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</si>
  <si>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</si>
  <si>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</si>
  <si>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</si>
  <si>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</si>
  <si>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</si>
  <si>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</si>
  <si>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</si>
  <si>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</si>
  <si>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</si>
  <si>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</si>
  <si>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</si>
  <si>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</si>
  <si>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</si>
  <si>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</si>
  <si>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</si>
  <si>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</si>
  <si>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</si>
  <si>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</si>
  <si>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</si>
  <si>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</si>
  <si>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</si>
  <si>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</si>
  <si>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</si>
  <si>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</si>
  <si>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</si>
  <si>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</si>
  <si>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</si>
  <si>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</si>
  <si>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</si>
  <si>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</si>
  <si>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</si>
  <si>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</si>
  <si>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</si>
  <si>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</si>
  <si>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</si>
  <si>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</si>
  <si>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</si>
  <si>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</si>
  <si>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</si>
  <si>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</si>
  <si>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</si>
  <si>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</si>
  <si>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</si>
  <si>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</si>
  <si>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</si>
  <si>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</si>
  <si>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</si>
  <si>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</si>
  <si>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</si>
  <si>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</si>
  <si>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</si>
  <si>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</si>
  <si>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</si>
  <si>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</si>
  <si>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</si>
  <si>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</si>
  <si>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</si>
  <si>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</si>
  <si>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</si>
  <si>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</si>
  <si>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</si>
  <si>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</si>
  <si>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</si>
  <si>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</si>
  <si>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</si>
  <si>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</si>
  <si>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</si>
  <si>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</si>
  <si>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</si>
  <si>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</si>
  <si>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</si>
  <si>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</si>
  <si>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</si>
  <si>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</si>
  <si>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</si>
  <si>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</si>
  <si>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</si>
  <si>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</si>
  <si>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</si>
  <si>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</si>
  <si>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</si>
  <si>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</si>
  <si>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</si>
  <si>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</si>
  <si>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</si>
  <si>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</si>
  <si>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</si>
  <si>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</si>
  <si>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</si>
  <si>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</si>
  <si>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</si>
  <si>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</si>
  <si>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</si>
  <si>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</si>
  <si>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</si>
  <si>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</si>
  <si>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</si>
  <si>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</si>
  <si>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</si>
  <si>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</si>
  <si>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</si>
  <si>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</si>
  <si>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</si>
  <si>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</si>
  <si>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</si>
  <si>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</si>
  <si>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</si>
  <si>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</si>
  <si>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</si>
  <si>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</si>
  <si>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</si>
  <si>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</si>
  <si>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</si>
  <si>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</si>
  <si>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</si>
  <si>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</si>
  <si>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</si>
  <si>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</si>
  <si>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</si>
  <si>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</si>
  <si>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</si>
  <si>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</si>
  <si>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</si>
  <si>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</si>
  <si>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</si>
  <si>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</si>
  <si>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</si>
  <si>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</si>
  <si>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</si>
  <si>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</si>
  <si>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>Příčka sádrokarton. ocel.kce, 1x oplášť. tl. 75 mm, desky standard impreg.tl.15 mm, minerál tl. 5 cm</t>
  </si>
  <si>
    <t>parozábrana</t>
  </si>
  <si>
    <t>D+M Revizní dvířka  do  SDK příčky, 700x900 mm, lamino, dekor odsouhlasí objednatel</t>
  </si>
  <si>
    <t>Rozpočet Volgogradská vana</t>
  </si>
  <si>
    <t>4</t>
  </si>
  <si>
    <t>Přisekání rovných ostění bez odstupu v betonu</t>
  </si>
  <si>
    <t>725pc03</t>
  </si>
  <si>
    <t>Dřez kuchyňský nerez s odkapávačem a otvorem pro dřezovou baterii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</si>
</sst>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b/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18" fillId="0" borderId="45" xfId="0" applyNumberFormat="1" applyFont="1" applyBorder="1" applyAlignment="1">
      <alignment horizontal="left" vertical="top" wrapText="1"/>
    </xf>
    <xf numFmtId="0" fontId="5" fillId="6" borderId="23" xfId="0" applyFont="1" applyFill="1" applyBorder="1" applyAlignment="1">
      <alignment vertical="top"/>
    </xf>
    <xf numFmtId="49" fontId="5" fillId="6" borderId="24" xfId="0" applyNumberFormat="1" applyFont="1" applyFill="1" applyBorder="1" applyAlignment="1">
      <alignment vertical="top"/>
    </xf>
    <xf numFmtId="49" fontId="5" fillId="6" borderId="24" xfId="0" applyNumberFormat="1" applyFont="1" applyFill="1" applyBorder="1" applyAlignment="1">
      <alignment horizontal="left" vertical="top" wrapText="1"/>
    </xf>
    <xf numFmtId="0" fontId="5" fillId="6" borderId="24" xfId="0" applyFont="1" applyFill="1" applyBorder="1" applyAlignment="1">
      <alignment horizontal="center" vertical="top"/>
    </xf>
    <xf numFmtId="0" fontId="5" fillId="6" borderId="24" xfId="0" applyFont="1" applyFill="1" applyBorder="1" applyAlignment="1">
      <alignment vertical="top"/>
    </xf>
    <xf numFmtId="4" fontId="5" fillId="6" borderId="25" xfId="0" applyNumberFormat="1" applyFont="1" applyFill="1" applyBorder="1" applyAlignment="1">
      <alignment vertical="top"/>
    </xf>
    <xf numFmtId="0" fontId="0" fillId="6" borderId="3" xfId="0" applyFill="1" applyBorder="1" applyAlignment="1">
      <alignment vertical="top"/>
    </xf>
    <xf numFmtId="49" fontId="0" fillId="6" borderId="4" xfId="0" applyNumberFormat="1" applyFill="1" applyBorder="1" applyAlignment="1">
      <alignment vertical="top"/>
    </xf>
    <xf numFmtId="49" fontId="0" fillId="6" borderId="4" xfId="0" applyNumberFormat="1" applyFill="1" applyBorder="1" applyAlignment="1">
      <alignment horizontal="left" vertical="top" wrapText="1"/>
    </xf>
    <xf numFmtId="0" fontId="0" fillId="6" borderId="4" xfId="0" applyFill="1" applyBorder="1" applyAlignment="1">
      <alignment horizontal="center" vertical="top"/>
    </xf>
    <xf numFmtId="0" fontId="0" fillId="6" borderId="4" xfId="0" applyFill="1" applyBorder="1" applyAlignment="1">
      <alignment vertical="top"/>
    </xf>
    <xf numFmtId="4" fontId="0" fillId="6" borderId="5" xfId="0" applyNumberFormat="1" applyFill="1" applyBorder="1" applyAlignment="1">
      <alignment vertical="top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1" t="s">
        <v>41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02" t="s">
        <v>4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">
      <c r="A2" s="3"/>
      <c r="B2" s="80" t="s">
        <v>24</v>
      </c>
      <c r="C2" s="81"/>
      <c r="D2" s="82" t="s">
        <v>50</v>
      </c>
      <c r="E2" s="211" t="s">
        <v>51</v>
      </c>
      <c r="F2" s="212"/>
      <c r="G2" s="212"/>
      <c r="H2" s="212"/>
      <c r="I2" s="212"/>
      <c r="J2" s="213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14" t="s">
        <v>46</v>
      </c>
      <c r="F3" s="215"/>
      <c r="G3" s="215"/>
      <c r="H3" s="215"/>
      <c r="I3" s="215"/>
      <c r="J3" s="216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5" t="s">
        <v>311</v>
      </c>
      <c r="F4" s="226"/>
      <c r="G4" s="226"/>
      <c r="H4" s="226"/>
      <c r="I4" s="226"/>
      <c r="J4" s="227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18"/>
      <c r="E11" s="218"/>
      <c r="F11" s="218"/>
      <c r="G11" s="218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3"/>
      <c r="E12" s="223"/>
      <c r="F12" s="223"/>
      <c r="G12" s="223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4"/>
      <c r="E13" s="224"/>
      <c r="F13" s="224"/>
      <c r="G13" s="224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17"/>
      <c r="F15" s="217"/>
      <c r="G15" s="219"/>
      <c r="H15" s="219"/>
      <c r="I15" s="219" t="s">
        <v>31</v>
      </c>
      <c r="J15" s="220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8"/>
      <c r="F16" s="209"/>
      <c r="G16" s="208"/>
      <c r="H16" s="209"/>
      <c r="I16" s="208">
        <f>SUMIF(F49:F65,A16,I49:I65)+SUMIF(F49:F65,"PSU",I49:I65)</f>
        <v>0</v>
      </c>
      <c r="J16" s="210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8"/>
      <c r="F17" s="209"/>
      <c r="G17" s="208"/>
      <c r="H17" s="209"/>
      <c r="I17" s="208" t="e">
        <f>SUMIF(F49:F65,A17,I49:I65)</f>
        <v>#REF!</v>
      </c>
      <c r="J17" s="210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8"/>
      <c r="F18" s="209"/>
      <c r="G18" s="208"/>
      <c r="H18" s="209"/>
      <c r="I18" s="208">
        <f>SUMIF(F49:F65,A18,I49:I65)</f>
        <v>0</v>
      </c>
      <c r="J18" s="210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8"/>
      <c r="F19" s="209"/>
      <c r="G19" s="208"/>
      <c r="H19" s="209"/>
      <c r="I19" s="208">
        <f>SUMIF(F49:F65,A19,I49:I65)</f>
        <v>0</v>
      </c>
      <c r="J19" s="210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8"/>
      <c r="F20" s="209"/>
      <c r="G20" s="208"/>
      <c r="H20" s="209"/>
      <c r="I20" s="208">
        <f>SUMIF(F49:F65,A20,I49:I65)</f>
        <v>0</v>
      </c>
      <c r="J20" s="210"/>
    </row>
    <row r="21" spans="1:10" ht="23.25" customHeight="1" x14ac:dyDescent="0.2">
      <c r="A21" s="3"/>
      <c r="B21" s="74" t="s">
        <v>31</v>
      </c>
      <c r="C21" s="75"/>
      <c r="D21" s="76"/>
      <c r="E21" s="221"/>
      <c r="F21" s="222"/>
      <c r="G21" s="221"/>
      <c r="H21" s="222"/>
      <c r="I21" s="221" t="e">
        <f>SUM(I16:J20)</f>
        <v>#REF!</v>
      </c>
      <c r="J21" s="23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29">
        <f>IF(A24&gt;50, ROUNDUP(A23, 0), ROUNDDOWN(A23, 0))</f>
        <v>0</v>
      </c>
      <c r="H24" s="230"/>
      <c r="I24" s="230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05">
        <f>IF(A26&gt;50, ROUNDUP(A25, 0), ROUNDDOWN(A25, 0))</f>
        <v>0</v>
      </c>
      <c r="H26" s="206"/>
      <c r="I26" s="206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35">
        <f>ZakladDPHSniVypocet+ZakladDPHZaklVypocet</f>
        <v>0</v>
      </c>
      <c r="H28" s="235"/>
      <c r="I28" s="23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34">
        <f>IF(A29&gt;50, ROUNDUP(A27, 0), ROUNDDOWN(A27, 0))</f>
        <v>0</v>
      </c>
      <c r="H29" s="234"/>
      <c r="I29" s="23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44369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28" t="s">
        <v>2</v>
      </c>
      <c r="E35" s="228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36"/>
      <c r="D39" s="237"/>
      <c r="E39" s="237"/>
      <c r="F39" s="105">
        <f>'01 02 Pol'!AE124</f>
        <v>0</v>
      </c>
      <c r="G39" s="106">
        <f>'01 02 Pol'!AF124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38" t="s">
        <v>46</v>
      </c>
      <c r="D40" s="239"/>
      <c r="E40" s="239"/>
      <c r="F40" s="110">
        <f>'01 02 Pol'!AE124</f>
        <v>0</v>
      </c>
      <c r="G40" s="111">
        <f>'01 02 Pol'!AF124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36" t="s">
        <v>44</v>
      </c>
      <c r="D41" s="237"/>
      <c r="E41" s="237"/>
      <c r="F41" s="114">
        <f>'01 02 Pol'!AE124</f>
        <v>0</v>
      </c>
      <c r="G41" s="107">
        <f>'01 02 Pol'!AF124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40" t="s">
        <v>53</v>
      </c>
      <c r="C42" s="241"/>
      <c r="D42" s="241"/>
      <c r="E42" s="242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243" t="s">
        <v>58</v>
      </c>
      <c r="D49" s="244"/>
      <c r="E49" s="244"/>
      <c r="F49" s="137" t="s">
        <v>26</v>
      </c>
      <c r="G49" s="138"/>
      <c r="H49" s="138"/>
      <c r="I49" s="138">
        <f>'01 02 Pol'!G8</f>
        <v>0</v>
      </c>
      <c r="J49" s="135" t="e">
        <f>IF(I66=0,"",I49/I66*100)</f>
        <v>#REF!</v>
      </c>
    </row>
    <row r="50" spans="1:10" ht="25.5" customHeight="1" x14ac:dyDescent="0.2">
      <c r="A50" s="127"/>
      <c r="B50" s="132" t="s">
        <v>59</v>
      </c>
      <c r="C50" s="243" t="s">
        <v>60</v>
      </c>
      <c r="D50" s="244"/>
      <c r="E50" s="244"/>
      <c r="F50" s="137" t="s">
        <v>26</v>
      </c>
      <c r="G50" s="138"/>
      <c r="H50" s="138"/>
      <c r="I50" s="138">
        <f>'01 02 Pol'!G22</f>
        <v>0</v>
      </c>
      <c r="J50" s="135" t="e">
        <f>IF(I66=0,"",I50/I66*100)</f>
        <v>#REF!</v>
      </c>
    </row>
    <row r="51" spans="1:10" ht="25.5" customHeight="1" x14ac:dyDescent="0.2">
      <c r="A51" s="127"/>
      <c r="B51" s="132" t="s">
        <v>61</v>
      </c>
      <c r="C51" s="243" t="s">
        <v>62</v>
      </c>
      <c r="D51" s="244"/>
      <c r="E51" s="244"/>
      <c r="F51" s="137" t="s">
        <v>26</v>
      </c>
      <c r="G51" s="138"/>
      <c r="H51" s="138"/>
      <c r="I51" s="138">
        <f>'01 02 Pol'!G25</f>
        <v>0</v>
      </c>
      <c r="J51" s="135" t="e">
        <f>IF(I66=0,"",I51/I66*100)</f>
        <v>#REF!</v>
      </c>
    </row>
    <row r="52" spans="1:10" ht="25.5" customHeight="1" x14ac:dyDescent="0.2">
      <c r="A52" s="127"/>
      <c r="B52" s="132" t="s">
        <v>63</v>
      </c>
      <c r="C52" s="243" t="s">
        <v>64</v>
      </c>
      <c r="D52" s="244"/>
      <c r="E52" s="244"/>
      <c r="F52" s="137" t="s">
        <v>26</v>
      </c>
      <c r="G52" s="138"/>
      <c r="H52" s="138"/>
      <c r="I52" s="138">
        <f>'01 02 Pol'!G27</f>
        <v>0</v>
      </c>
      <c r="J52" s="135" t="e">
        <f>IF(I66=0,"",I52/I66*100)</f>
        <v>#REF!</v>
      </c>
    </row>
    <row r="53" spans="1:10" ht="25.5" customHeight="1" x14ac:dyDescent="0.2">
      <c r="A53" s="127"/>
      <c r="B53" s="132" t="s">
        <v>65</v>
      </c>
      <c r="C53" s="243" t="s">
        <v>66</v>
      </c>
      <c r="D53" s="244"/>
      <c r="E53" s="244"/>
      <c r="F53" s="137" t="s">
        <v>26</v>
      </c>
      <c r="G53" s="138"/>
      <c r="H53" s="138"/>
      <c r="I53" s="138">
        <f>'01 02 Pol'!G39</f>
        <v>0</v>
      </c>
      <c r="J53" s="135" t="e">
        <f>IF(I66=0,"",I53/I66*100)</f>
        <v>#REF!</v>
      </c>
    </row>
    <row r="54" spans="1:10" ht="25.5" customHeight="1" x14ac:dyDescent="0.2">
      <c r="A54" s="127"/>
      <c r="B54" s="132" t="s">
        <v>67</v>
      </c>
      <c r="C54" s="243" t="s">
        <v>68</v>
      </c>
      <c r="D54" s="244"/>
      <c r="E54" s="244"/>
      <c r="F54" s="137" t="s">
        <v>27</v>
      </c>
      <c r="G54" s="138"/>
      <c r="H54" s="138"/>
      <c r="I54" s="138">
        <f>'01 02 Pol'!G41</f>
        <v>0</v>
      </c>
      <c r="J54" s="135" t="e">
        <f>IF(I66=0,"",I54/I66*100)</f>
        <v>#REF!</v>
      </c>
    </row>
    <row r="55" spans="1:10" ht="25.5" customHeight="1" x14ac:dyDescent="0.2">
      <c r="A55" s="127"/>
      <c r="B55" s="132" t="s">
        <v>69</v>
      </c>
      <c r="C55" s="243" t="s">
        <v>70</v>
      </c>
      <c r="D55" s="244"/>
      <c r="E55" s="244"/>
      <c r="F55" s="137" t="s">
        <v>27</v>
      </c>
      <c r="G55" s="138"/>
      <c r="H55" s="138"/>
      <c r="I55" s="138">
        <f>'01 02 Pol'!G45</f>
        <v>0</v>
      </c>
      <c r="J55" s="135" t="e">
        <f>IF(I66=0,"",I55/I66*100)</f>
        <v>#REF!</v>
      </c>
    </row>
    <row r="56" spans="1:10" ht="25.5" customHeight="1" x14ac:dyDescent="0.2">
      <c r="A56" s="127"/>
      <c r="B56" s="132" t="s">
        <v>71</v>
      </c>
      <c r="C56" s="243" t="s">
        <v>72</v>
      </c>
      <c r="D56" s="244"/>
      <c r="E56" s="244"/>
      <c r="F56" s="137" t="s">
        <v>27</v>
      </c>
      <c r="G56" s="138"/>
      <c r="H56" s="138"/>
      <c r="I56" s="138">
        <f>'01 02 Pol'!G52</f>
        <v>0</v>
      </c>
      <c r="J56" s="135" t="e">
        <f>IF(I66=0,"",I56/I66*100)</f>
        <v>#REF!</v>
      </c>
    </row>
    <row r="57" spans="1:10" ht="25.5" customHeight="1" x14ac:dyDescent="0.2">
      <c r="A57" s="127"/>
      <c r="B57" s="132" t="s">
        <v>73</v>
      </c>
      <c r="C57" s="243" t="s">
        <v>74</v>
      </c>
      <c r="D57" s="244"/>
      <c r="E57" s="244"/>
      <c r="F57" s="137" t="s">
        <v>27</v>
      </c>
      <c r="G57" s="138"/>
      <c r="H57" s="138"/>
      <c r="I57" s="138">
        <f>'01 02 Pol'!G64</f>
        <v>0</v>
      </c>
      <c r="J57" s="135" t="e">
        <f>IF(I66=0,"",I57/I66*100)</f>
        <v>#REF!</v>
      </c>
    </row>
    <row r="58" spans="1:10" ht="25.5" customHeight="1" x14ac:dyDescent="0.2">
      <c r="A58" s="127"/>
      <c r="B58" s="132" t="s">
        <v>75</v>
      </c>
      <c r="C58" s="243" t="s">
        <v>76</v>
      </c>
      <c r="D58" s="244"/>
      <c r="E58" s="244"/>
      <c r="F58" s="137" t="s">
        <v>27</v>
      </c>
      <c r="G58" s="138"/>
      <c r="H58" s="138"/>
      <c r="I58" s="138">
        <f>'01 02 Pol'!G69</f>
        <v>0</v>
      </c>
      <c r="J58" s="135" t="e">
        <f>IF(I66=0,"",I58/I66*100)</f>
        <v>#REF!</v>
      </c>
    </row>
    <row r="59" spans="1:10" ht="25.5" customHeight="1" x14ac:dyDescent="0.2">
      <c r="A59" s="127"/>
      <c r="B59" s="132" t="s">
        <v>77</v>
      </c>
      <c r="C59" s="243" t="s">
        <v>78</v>
      </c>
      <c r="D59" s="244"/>
      <c r="E59" s="244"/>
      <c r="F59" s="137" t="s">
        <v>27</v>
      </c>
      <c r="G59" s="138"/>
      <c r="H59" s="138"/>
      <c r="I59" s="138" t="e">
        <f>'01 02 Pol'!#REF!</f>
        <v>#REF!</v>
      </c>
      <c r="J59" s="135" t="e">
        <f>IF(I66=0,"",I59/I66*100)</f>
        <v>#REF!</v>
      </c>
    </row>
    <row r="60" spans="1:10" ht="25.5" customHeight="1" x14ac:dyDescent="0.2">
      <c r="A60" s="127"/>
      <c r="B60" s="132" t="s">
        <v>79</v>
      </c>
      <c r="C60" s="243" t="s">
        <v>80</v>
      </c>
      <c r="D60" s="244"/>
      <c r="E60" s="244"/>
      <c r="F60" s="137" t="s">
        <v>27</v>
      </c>
      <c r="G60" s="138"/>
      <c r="H60" s="138"/>
      <c r="I60" s="138">
        <f>'01 02 Pol'!G88</f>
        <v>0</v>
      </c>
      <c r="J60" s="135" t="e">
        <f>IF(I66=0,"",I60/I66*100)</f>
        <v>#REF!</v>
      </c>
    </row>
    <row r="61" spans="1:10" ht="25.5" customHeight="1" x14ac:dyDescent="0.2">
      <c r="A61" s="127"/>
      <c r="B61" s="132" t="s">
        <v>81</v>
      </c>
      <c r="C61" s="243" t="s">
        <v>82</v>
      </c>
      <c r="D61" s="244"/>
      <c r="E61" s="244"/>
      <c r="F61" s="137" t="s">
        <v>27</v>
      </c>
      <c r="G61" s="138"/>
      <c r="H61" s="138"/>
      <c r="I61" s="138">
        <f>'01 02 Pol'!G97</f>
        <v>0</v>
      </c>
      <c r="J61" s="135" t="e">
        <f>IF(I66=0,"",I61/I66*100)</f>
        <v>#REF!</v>
      </c>
    </row>
    <row r="62" spans="1:10" ht="25.5" customHeight="1" x14ac:dyDescent="0.2">
      <c r="A62" s="127"/>
      <c r="B62" s="132" t="s">
        <v>83</v>
      </c>
      <c r="C62" s="243" t="s">
        <v>84</v>
      </c>
      <c r="D62" s="244"/>
      <c r="E62" s="244"/>
      <c r="F62" s="137" t="s">
        <v>27</v>
      </c>
      <c r="G62" s="138"/>
      <c r="H62" s="138"/>
      <c r="I62" s="138">
        <f>'01 02 Pol'!G106</f>
        <v>0</v>
      </c>
      <c r="J62" s="135" t="e">
        <f>IF(I66=0,"",I62/I66*100)</f>
        <v>#REF!</v>
      </c>
    </row>
    <row r="63" spans="1:10" ht="25.5" customHeight="1" x14ac:dyDescent="0.2">
      <c r="A63" s="127"/>
      <c r="B63" s="132" t="s">
        <v>85</v>
      </c>
      <c r="C63" s="243" t="s">
        <v>86</v>
      </c>
      <c r="D63" s="244"/>
      <c r="E63" s="244"/>
      <c r="F63" s="137" t="s">
        <v>28</v>
      </c>
      <c r="G63" s="138"/>
      <c r="H63" s="138"/>
      <c r="I63" s="138">
        <f>'01 02 Pol'!G110</f>
        <v>0</v>
      </c>
      <c r="J63" s="135" t="e">
        <f>IF(I66=0,"",I63/I66*100)</f>
        <v>#REF!</v>
      </c>
    </row>
    <row r="64" spans="1:10" ht="25.5" customHeight="1" x14ac:dyDescent="0.2">
      <c r="A64" s="127"/>
      <c r="B64" s="132" t="s">
        <v>87</v>
      </c>
      <c r="C64" s="243" t="s">
        <v>88</v>
      </c>
      <c r="D64" s="244"/>
      <c r="E64" s="244"/>
      <c r="F64" s="137" t="s">
        <v>89</v>
      </c>
      <c r="G64" s="138"/>
      <c r="H64" s="138"/>
      <c r="I64" s="138">
        <f>'01 02 Pol'!G112</f>
        <v>0</v>
      </c>
      <c r="J64" s="135" t="e">
        <f>IF(I66=0,"",I64/I66*100)</f>
        <v>#REF!</v>
      </c>
    </row>
    <row r="65" spans="1:10" ht="25.5" customHeight="1" x14ac:dyDescent="0.2">
      <c r="A65" s="127"/>
      <c r="B65" s="132" t="s">
        <v>90</v>
      </c>
      <c r="C65" s="243" t="s">
        <v>29</v>
      </c>
      <c r="D65" s="244"/>
      <c r="E65" s="244"/>
      <c r="F65" s="137" t="s">
        <v>90</v>
      </c>
      <c r="G65" s="138"/>
      <c r="H65" s="138"/>
      <c r="I65" s="138">
        <f>'01 02 Pol'!G119</f>
        <v>0</v>
      </c>
      <c r="J65" s="135" t="e">
        <f>IF(I66=0,"",I65/I66*100)</f>
        <v>#REF!</v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 t="e">
        <f>SUM(I49:I65)</f>
        <v>#REF!</v>
      </c>
      <c r="J66" s="136" t="e">
        <f>SUM(J49:J65)</f>
        <v>#REF!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5" t="s">
        <v>7</v>
      </c>
      <c r="B1" s="245"/>
      <c r="C1" s="246"/>
      <c r="D1" s="245"/>
      <c r="E1" s="245"/>
      <c r="F1" s="245"/>
      <c r="G1" s="245"/>
    </row>
    <row r="2" spans="1:7" ht="24.95" customHeight="1" x14ac:dyDescent="0.2">
      <c r="A2" s="78" t="s">
        <v>8</v>
      </c>
      <c r="B2" s="77"/>
      <c r="C2" s="247"/>
      <c r="D2" s="247"/>
      <c r="E2" s="247"/>
      <c r="F2" s="247"/>
      <c r="G2" s="248"/>
    </row>
    <row r="3" spans="1:7" ht="24.95" customHeight="1" x14ac:dyDescent="0.2">
      <c r="A3" s="78" t="s">
        <v>9</v>
      </c>
      <c r="B3" s="77"/>
      <c r="C3" s="247"/>
      <c r="D3" s="247"/>
      <c r="E3" s="247"/>
      <c r="F3" s="247"/>
      <c r="G3" s="248"/>
    </row>
    <row r="4" spans="1:7" ht="24.95" customHeight="1" x14ac:dyDescent="0.2">
      <c r="A4" s="78" t="s">
        <v>10</v>
      </c>
      <c r="B4" s="77"/>
      <c r="C4" s="247"/>
      <c r="D4" s="247"/>
      <c r="E4" s="247"/>
      <c r="F4" s="247"/>
      <c r="G4" s="248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workbookViewId="0">
      <pane ySplit="7" topLeftCell="A122" activePane="bottomLeft" state="frozen"/>
      <selection pane="bottomLeft" activeCell="Y117" sqref="Y117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1" t="s">
        <v>7</v>
      </c>
      <c r="B1" s="261"/>
      <c r="C1" s="261"/>
      <c r="D1" s="261"/>
      <c r="E1" s="261"/>
      <c r="F1" s="261"/>
      <c r="G1" s="261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62" t="s">
        <v>51</v>
      </c>
      <c r="D2" s="263"/>
      <c r="E2" s="263"/>
      <c r="F2" s="263"/>
      <c r="G2" s="264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62" t="s">
        <v>46</v>
      </c>
      <c r="D3" s="263"/>
      <c r="E3" s="263"/>
      <c r="F3" s="263"/>
      <c r="G3" s="264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5" t="s">
        <v>315</v>
      </c>
      <c r="D4" s="266"/>
      <c r="E4" s="266"/>
      <c r="F4" s="266"/>
      <c r="G4" s="267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2" t="s">
        <v>116</v>
      </c>
      <c r="B8" s="163" t="s">
        <v>57</v>
      </c>
      <c r="C8" s="181" t="s">
        <v>58</v>
      </c>
      <c r="D8" s="164"/>
      <c r="E8" s="165"/>
      <c r="F8" s="166"/>
      <c r="G8" s="167">
        <f>SUMIF(AG9:AG20,"&lt;&gt;NOR",G9:G20)</f>
        <v>0</v>
      </c>
      <c r="H8" s="161"/>
      <c r="I8" s="161">
        <f>SUM(I9:I20)</f>
        <v>0</v>
      </c>
      <c r="J8" s="161"/>
      <c r="K8" s="161">
        <f>SUM(K9:K20)</f>
        <v>0</v>
      </c>
      <c r="L8" s="161"/>
      <c r="M8" s="161">
        <f>SUM(M9:M20)</f>
        <v>0</v>
      </c>
      <c r="N8" s="161"/>
      <c r="O8" s="161">
        <f>SUM(O9:O20)</f>
        <v>0.48000000000000004</v>
      </c>
      <c r="P8" s="161"/>
      <c r="Q8" s="161">
        <f>SUM(Q9:Q20)</f>
        <v>0</v>
      </c>
      <c r="R8" s="161"/>
      <c r="S8" s="161"/>
      <c r="T8" s="161"/>
      <c r="U8" s="161"/>
      <c r="V8" s="161">
        <f>SUM(V9:V20)</f>
        <v>29.620000000000005</v>
      </c>
      <c r="W8" s="161"/>
      <c r="AG8" t="s">
        <v>117</v>
      </c>
    </row>
    <row r="9" spans="1:60" ht="22.5" outlineLevel="1" x14ac:dyDescent="0.2">
      <c r="A9" s="168">
        <v>1</v>
      </c>
      <c r="B9" s="169" t="s">
        <v>118</v>
      </c>
      <c r="C9" s="182" t="s">
        <v>312</v>
      </c>
      <c r="D9" s="170" t="s">
        <v>119</v>
      </c>
      <c r="E9" s="171">
        <v>8.2149999999999999</v>
      </c>
      <c r="F9" s="172"/>
      <c r="G9" s="173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15</v>
      </c>
      <c r="M9" s="157">
        <f>G9*(1+L9/100)</f>
        <v>0</v>
      </c>
      <c r="N9" s="157">
        <v>2.383E-2</v>
      </c>
      <c r="O9" s="157">
        <f>ROUND(E9*N9,2)</f>
        <v>0.2</v>
      </c>
      <c r="P9" s="157">
        <v>0</v>
      </c>
      <c r="Q9" s="157">
        <f>ROUND(E9*P9,2)</f>
        <v>0</v>
      </c>
      <c r="R9" s="157"/>
      <c r="S9" s="157" t="s">
        <v>120</v>
      </c>
      <c r="T9" s="157" t="s">
        <v>120</v>
      </c>
      <c r="U9" s="157">
        <v>1.194</v>
      </c>
      <c r="V9" s="157">
        <f>ROUND(E9*U9,2)</f>
        <v>9.81</v>
      </c>
      <c r="W9" s="157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4"/>
      <c r="B10" s="155"/>
      <c r="C10" s="183" t="s">
        <v>122</v>
      </c>
      <c r="D10" s="159"/>
      <c r="E10" s="160">
        <v>4.399</v>
      </c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4"/>
      <c r="B11" s="155"/>
      <c r="C11" s="183" t="s">
        <v>124</v>
      </c>
      <c r="D11" s="159"/>
      <c r="E11" s="160">
        <v>3.8159999999999998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68">
        <v>2</v>
      </c>
      <c r="B12" s="169" t="s">
        <v>125</v>
      </c>
      <c r="C12" s="182" t="s">
        <v>126</v>
      </c>
      <c r="D12" s="170" t="s">
        <v>119</v>
      </c>
      <c r="E12" s="171">
        <v>8.48</v>
      </c>
      <c r="F12" s="172"/>
      <c r="G12" s="173">
        <f>ROUND(E12*F12,2)</f>
        <v>0</v>
      </c>
      <c r="H12" s="158"/>
      <c r="I12" s="157">
        <f>ROUND(E12*H12,2)</f>
        <v>0</v>
      </c>
      <c r="J12" s="158"/>
      <c r="K12" s="157">
        <f>ROUND(E12*J12,2)</f>
        <v>0</v>
      </c>
      <c r="L12" s="157">
        <v>15</v>
      </c>
      <c r="M12" s="157">
        <f>G12*(1+L12/100)</f>
        <v>0</v>
      </c>
      <c r="N12" s="157">
        <v>2.5420000000000002E-2</v>
      </c>
      <c r="O12" s="157">
        <f>ROUND(E12*N12,2)</f>
        <v>0.22</v>
      </c>
      <c r="P12" s="157">
        <v>0</v>
      </c>
      <c r="Q12" s="157">
        <f>ROUND(E12*P12,2)</f>
        <v>0</v>
      </c>
      <c r="R12" s="157"/>
      <c r="S12" s="157" t="s">
        <v>120</v>
      </c>
      <c r="T12" s="157" t="s">
        <v>120</v>
      </c>
      <c r="U12" s="157">
        <v>1.2250000000000001</v>
      </c>
      <c r="V12" s="157">
        <f>ROUND(E12*U12,2)</f>
        <v>10.39</v>
      </c>
      <c r="W12" s="157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4"/>
      <c r="B13" s="155"/>
      <c r="C13" s="183" t="s">
        <v>128</v>
      </c>
      <c r="D13" s="159"/>
      <c r="E13" s="160">
        <v>1.855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4"/>
      <c r="B14" s="155"/>
      <c r="C14" s="183" t="s">
        <v>129</v>
      </c>
      <c r="D14" s="159"/>
      <c r="E14" s="160">
        <v>6.625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68">
        <v>3</v>
      </c>
      <c r="B15" s="169" t="s">
        <v>130</v>
      </c>
      <c r="C15" s="182" t="s">
        <v>131</v>
      </c>
      <c r="D15" s="170" t="s">
        <v>119</v>
      </c>
      <c r="E15" s="171">
        <v>0.9</v>
      </c>
      <c r="F15" s="172"/>
      <c r="G15" s="173">
        <f>ROUND(E15*F15,2)</f>
        <v>0</v>
      </c>
      <c r="H15" s="158"/>
      <c r="I15" s="157">
        <f>ROUND(E15*H15,2)</f>
        <v>0</v>
      </c>
      <c r="J15" s="158"/>
      <c r="K15" s="157">
        <f>ROUND(E15*J15,2)</f>
        <v>0</v>
      </c>
      <c r="L15" s="157">
        <v>15</v>
      </c>
      <c r="M15" s="157">
        <f>G15*(1+L15/100)</f>
        <v>0</v>
      </c>
      <c r="N15" s="157">
        <v>2.5930000000000002E-2</v>
      </c>
      <c r="O15" s="157">
        <f>ROUND(E15*N15,2)</f>
        <v>0.02</v>
      </c>
      <c r="P15" s="157">
        <v>0</v>
      </c>
      <c r="Q15" s="157">
        <f>ROUND(E15*P15,2)</f>
        <v>0</v>
      </c>
      <c r="R15" s="157"/>
      <c r="S15" s="157" t="s">
        <v>132</v>
      </c>
      <c r="T15" s="157" t="s">
        <v>133</v>
      </c>
      <c r="U15" s="157">
        <v>0.89100000000000001</v>
      </c>
      <c r="V15" s="157">
        <f>ROUND(E15*U15,2)</f>
        <v>0.8</v>
      </c>
      <c r="W15" s="157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4"/>
      <c r="B16" s="155"/>
      <c r="C16" s="183" t="s">
        <v>134</v>
      </c>
      <c r="D16" s="159"/>
      <c r="E16" s="160">
        <v>0.9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68">
        <v>4</v>
      </c>
      <c r="B17" s="169" t="s">
        <v>135</v>
      </c>
      <c r="C17" s="182" t="s">
        <v>136</v>
      </c>
      <c r="D17" s="170" t="s">
        <v>119</v>
      </c>
      <c r="E17" s="171">
        <v>3.1960000000000002</v>
      </c>
      <c r="F17" s="172"/>
      <c r="G17" s="173">
        <f>ROUND(E17*F17,2)</f>
        <v>0</v>
      </c>
      <c r="H17" s="158"/>
      <c r="I17" s="157">
        <f>ROUND(E17*H17,2)</f>
        <v>0</v>
      </c>
      <c r="J17" s="158"/>
      <c r="K17" s="157">
        <f>ROUND(E17*J17,2)</f>
        <v>0</v>
      </c>
      <c r="L17" s="157">
        <v>15</v>
      </c>
      <c r="M17" s="157">
        <f>G17*(1+L17/100)</f>
        <v>0</v>
      </c>
      <c r="N17" s="157">
        <v>1.2149999999999999E-2</v>
      </c>
      <c r="O17" s="157">
        <f>ROUND(E17*N17,2)</f>
        <v>0.04</v>
      </c>
      <c r="P17" s="157">
        <v>0</v>
      </c>
      <c r="Q17" s="157">
        <f>ROUND(E17*P17,2)</f>
        <v>0</v>
      </c>
      <c r="R17" s="157"/>
      <c r="S17" s="157" t="s">
        <v>120</v>
      </c>
      <c r="T17" s="157" t="s">
        <v>120</v>
      </c>
      <c r="U17" s="157">
        <v>1.0109999999999999</v>
      </c>
      <c r="V17" s="157">
        <f>ROUND(E17*U17,2)</f>
        <v>3.23</v>
      </c>
      <c r="W17" s="157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4"/>
      <c r="B18" s="155"/>
      <c r="C18" s="183" t="s">
        <v>137</v>
      </c>
      <c r="D18" s="159"/>
      <c r="E18" s="160">
        <v>2.25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4"/>
      <c r="B19" s="155"/>
      <c r="C19" s="183" t="s">
        <v>138</v>
      </c>
      <c r="D19" s="159"/>
      <c r="E19" s="160">
        <v>0.94599999999999995</v>
      </c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4">
        <v>5</v>
      </c>
      <c r="B20" s="175" t="s">
        <v>135</v>
      </c>
      <c r="C20" s="184" t="s">
        <v>313</v>
      </c>
      <c r="D20" s="176" t="s">
        <v>119</v>
      </c>
      <c r="E20" s="177">
        <v>3.1960000000000002</v>
      </c>
      <c r="F20" s="178"/>
      <c r="G20" s="179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15</v>
      </c>
      <c r="M20" s="157">
        <f>G20*(1+L20/100)</f>
        <v>0</v>
      </c>
      <c r="N20" s="157">
        <v>0</v>
      </c>
      <c r="O20" s="157">
        <f>ROUND(E20*N20,2)</f>
        <v>0</v>
      </c>
      <c r="P20" s="157">
        <v>0</v>
      </c>
      <c r="Q20" s="157">
        <f>ROUND(E20*P20,2)</f>
        <v>0</v>
      </c>
      <c r="R20" s="157"/>
      <c r="S20" s="157" t="s">
        <v>120</v>
      </c>
      <c r="T20" s="157" t="s">
        <v>120</v>
      </c>
      <c r="U20" s="157">
        <v>1.6850000000000001</v>
      </c>
      <c r="V20" s="157">
        <f>ROUND(E20*U20,2)</f>
        <v>5.39</v>
      </c>
      <c r="W20" s="157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4">
        <v>6</v>
      </c>
      <c r="B21" s="175" t="s">
        <v>139</v>
      </c>
      <c r="C21" s="184" t="s">
        <v>140</v>
      </c>
      <c r="D21" s="176" t="s">
        <v>141</v>
      </c>
      <c r="E21" s="177">
        <v>1</v>
      </c>
      <c r="F21" s="178"/>
      <c r="G21" s="179">
        <f>ROUND(E21*F21,2)</f>
        <v>0</v>
      </c>
      <c r="H21" s="158"/>
      <c r="I21" s="157"/>
      <c r="J21" s="158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2" t="s">
        <v>116</v>
      </c>
      <c r="B22" s="163" t="s">
        <v>59</v>
      </c>
      <c r="C22" s="181" t="s">
        <v>60</v>
      </c>
      <c r="D22" s="164"/>
      <c r="E22" s="165"/>
      <c r="F22" s="166"/>
      <c r="G22" s="167">
        <f>SUMIF(AG23:AG24,"&lt;&gt;NOR",G23:G24)</f>
        <v>0</v>
      </c>
      <c r="H22" s="161"/>
      <c r="I22" s="161">
        <f>SUM(I23:I24)</f>
        <v>0</v>
      </c>
      <c r="J22" s="161"/>
      <c r="K22" s="161">
        <f>SUM(K23:K24)</f>
        <v>0</v>
      </c>
      <c r="L22" s="161"/>
      <c r="M22" s="161">
        <f>SUM(M23:M24)</f>
        <v>0</v>
      </c>
      <c r="N22" s="161"/>
      <c r="O22" s="161">
        <f>SUM(O23:O24)</f>
        <v>0</v>
      </c>
      <c r="P22" s="161"/>
      <c r="Q22" s="161">
        <f>SUM(Q23:Q24)</f>
        <v>0</v>
      </c>
      <c r="R22" s="161"/>
      <c r="S22" s="161"/>
      <c r="T22" s="161"/>
      <c r="U22" s="161"/>
      <c r="V22" s="161">
        <f>SUM(V23:V24)</f>
        <v>0.33</v>
      </c>
      <c r="W22" s="161"/>
      <c r="AG22" t="s">
        <v>117</v>
      </c>
    </row>
    <row r="23" spans="1:60" outlineLevel="1" x14ac:dyDescent="0.2">
      <c r="A23" s="168">
        <v>6</v>
      </c>
      <c r="B23" s="169" t="s">
        <v>142</v>
      </c>
      <c r="C23" s="182" t="s">
        <v>143</v>
      </c>
      <c r="D23" s="170" t="s">
        <v>119</v>
      </c>
      <c r="E23" s="171">
        <v>0.9</v>
      </c>
      <c r="F23" s="172"/>
      <c r="G23" s="173">
        <f>ROUND(E23*F23,2)</f>
        <v>0</v>
      </c>
      <c r="H23" s="158"/>
      <c r="I23" s="157">
        <f>ROUND(E23*H23,2)</f>
        <v>0</v>
      </c>
      <c r="J23" s="158"/>
      <c r="K23" s="157">
        <f>ROUND(E23*J23,2)</f>
        <v>0</v>
      </c>
      <c r="L23" s="157">
        <v>15</v>
      </c>
      <c r="M23" s="157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7"/>
      <c r="S23" s="157" t="s">
        <v>120</v>
      </c>
      <c r="T23" s="157" t="s">
        <v>120</v>
      </c>
      <c r="U23" s="157">
        <v>0.36199999999999999</v>
      </c>
      <c r="V23" s="157">
        <f>ROUND(E23*U23,2)</f>
        <v>0.33</v>
      </c>
      <c r="W23" s="157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4"/>
      <c r="B24" s="155"/>
      <c r="C24" s="183" t="s">
        <v>144</v>
      </c>
      <c r="D24" s="159"/>
      <c r="E24" s="160">
        <v>0.9</v>
      </c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2" t="s">
        <v>116</v>
      </c>
      <c r="B25" s="163" t="s">
        <v>61</v>
      </c>
      <c r="C25" s="181" t="s">
        <v>62</v>
      </c>
      <c r="D25" s="164"/>
      <c r="E25" s="165"/>
      <c r="F25" s="166"/>
      <c r="G25" s="167">
        <f>SUMIF(AG26:AG26,"&lt;&gt;NOR",G26:G26)</f>
        <v>0</v>
      </c>
      <c r="H25" s="161"/>
      <c r="I25" s="161">
        <f>SUM(I26:I26)</f>
        <v>0</v>
      </c>
      <c r="J25" s="161"/>
      <c r="K25" s="161">
        <f>SUM(K26:K26)</f>
        <v>0</v>
      </c>
      <c r="L25" s="161"/>
      <c r="M25" s="161">
        <f>SUM(M26:M26)</f>
        <v>0</v>
      </c>
      <c r="N25" s="161"/>
      <c r="O25" s="161">
        <f>SUM(O26:O26)</f>
        <v>0</v>
      </c>
      <c r="P25" s="161"/>
      <c r="Q25" s="161">
        <f>SUM(Q26:Q26)</f>
        <v>0</v>
      </c>
      <c r="R25" s="161"/>
      <c r="S25" s="161"/>
      <c r="T25" s="161"/>
      <c r="U25" s="161"/>
      <c r="V25" s="161">
        <f>SUM(V26:V26)</f>
        <v>0.56999999999999995</v>
      </c>
      <c r="W25" s="161"/>
      <c r="AG25" t="s">
        <v>117</v>
      </c>
    </row>
    <row r="26" spans="1:60" outlineLevel="1" x14ac:dyDescent="0.2">
      <c r="A26" s="174">
        <v>7</v>
      </c>
      <c r="B26" s="175" t="s">
        <v>145</v>
      </c>
      <c r="C26" s="184" t="s">
        <v>146</v>
      </c>
      <c r="D26" s="176" t="s">
        <v>119</v>
      </c>
      <c r="E26" s="177">
        <v>3.1960000000000002</v>
      </c>
      <c r="F26" s="178"/>
      <c r="G26" s="179">
        <f>ROUND(E26*F26,2)</f>
        <v>0</v>
      </c>
      <c r="H26" s="158"/>
      <c r="I26" s="157">
        <f>ROUND(E26*H26,2)</f>
        <v>0</v>
      </c>
      <c r="J26" s="158"/>
      <c r="K26" s="157">
        <f>ROUND(E26*J26,2)</f>
        <v>0</v>
      </c>
      <c r="L26" s="157">
        <v>15</v>
      </c>
      <c r="M26" s="157">
        <f>G26*(1+L26/100)</f>
        <v>0</v>
      </c>
      <c r="N26" s="157">
        <v>1.2099999999999999E-3</v>
      </c>
      <c r="O26" s="157">
        <f>ROUND(E26*N26,2)</f>
        <v>0</v>
      </c>
      <c r="P26" s="157">
        <v>0</v>
      </c>
      <c r="Q26" s="157">
        <f>ROUND(E26*P26,2)</f>
        <v>0</v>
      </c>
      <c r="R26" s="157"/>
      <c r="S26" s="157" t="s">
        <v>120</v>
      </c>
      <c r="T26" s="157" t="s">
        <v>120</v>
      </c>
      <c r="U26" s="157">
        <v>0.17699999999999999</v>
      </c>
      <c r="V26" s="157">
        <f>ROUND(E26*U26,2)</f>
        <v>0.56999999999999995</v>
      </c>
      <c r="W26" s="157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2" t="s">
        <v>116</v>
      </c>
      <c r="B27" s="163" t="s">
        <v>63</v>
      </c>
      <c r="C27" s="181" t="s">
        <v>64</v>
      </c>
      <c r="D27" s="164"/>
      <c r="E27" s="165"/>
      <c r="F27" s="166"/>
      <c r="G27" s="167">
        <f>SUMIF(AG28:AG38,"&lt;&gt;NOR",G28:G38)</f>
        <v>0</v>
      </c>
      <c r="H27" s="161"/>
      <c r="I27" s="161">
        <f>SUM(I28:I38)</f>
        <v>0</v>
      </c>
      <c r="J27" s="161"/>
      <c r="K27" s="161">
        <f>SUM(K28:K38)</f>
        <v>0</v>
      </c>
      <c r="L27" s="161"/>
      <c r="M27" s="161">
        <f>SUM(M28:M38)</f>
        <v>0</v>
      </c>
      <c r="N27" s="161"/>
      <c r="O27" s="161">
        <f>SUM(O28:O38)</f>
        <v>0.02</v>
      </c>
      <c r="P27" s="161"/>
      <c r="Q27" s="161">
        <f>SUM(Q28:Q38)</f>
        <v>0.41000000000000003</v>
      </c>
      <c r="R27" s="161"/>
      <c r="S27" s="161"/>
      <c r="T27" s="161"/>
      <c r="U27" s="161"/>
      <c r="V27" s="161">
        <f>SUM(V28:V38)</f>
        <v>10.469999999999999</v>
      </c>
      <c r="W27" s="161"/>
      <c r="AG27" t="s">
        <v>117</v>
      </c>
    </row>
    <row r="28" spans="1:60" outlineLevel="1" x14ac:dyDescent="0.2">
      <c r="A28" s="168">
        <v>8</v>
      </c>
      <c r="B28" s="169" t="s">
        <v>147</v>
      </c>
      <c r="C28" s="182" t="s">
        <v>148</v>
      </c>
      <c r="D28" s="170" t="s">
        <v>119</v>
      </c>
      <c r="E28" s="171">
        <v>4</v>
      </c>
      <c r="F28" s="172"/>
      <c r="G28" s="173">
        <f>ROUND(E28*F28,2)</f>
        <v>0</v>
      </c>
      <c r="H28" s="158"/>
      <c r="I28" s="157">
        <f>ROUND(E28*H28,2)</f>
        <v>0</v>
      </c>
      <c r="J28" s="158"/>
      <c r="K28" s="157">
        <f>ROUND(E28*J28,2)</f>
        <v>0</v>
      </c>
      <c r="L28" s="157">
        <v>15</v>
      </c>
      <c r="M28" s="157">
        <f>G28*(1+L28/100)</f>
        <v>0</v>
      </c>
      <c r="N28" s="157">
        <v>4.0000000000000003E-5</v>
      </c>
      <c r="O28" s="157">
        <f>ROUND(E28*N28,2)</f>
        <v>0</v>
      </c>
      <c r="P28" s="157">
        <v>0</v>
      </c>
      <c r="Q28" s="157">
        <f>ROUND(E28*P28,2)</f>
        <v>0</v>
      </c>
      <c r="R28" s="157"/>
      <c r="S28" s="157" t="s">
        <v>120</v>
      </c>
      <c r="T28" s="157" t="s">
        <v>120</v>
      </c>
      <c r="U28" s="157">
        <v>0.308</v>
      </c>
      <c r="V28" s="157">
        <f>ROUND(E28*U28,2)</f>
        <v>1.23</v>
      </c>
      <c r="W28" s="157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4"/>
      <c r="B29" s="155"/>
      <c r="C29" s="183" t="s">
        <v>316</v>
      </c>
      <c r="D29" s="159"/>
      <c r="E29" s="160">
        <v>4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4">
        <v>9</v>
      </c>
      <c r="B30" s="175" t="s">
        <v>149</v>
      </c>
      <c r="C30" s="184" t="s">
        <v>317</v>
      </c>
      <c r="D30" s="176" t="s">
        <v>119</v>
      </c>
      <c r="E30" s="177">
        <v>2</v>
      </c>
      <c r="F30" s="178"/>
      <c r="G30" s="179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15</v>
      </c>
      <c r="M30" s="157">
        <f>G30*(1+L30/100)</f>
        <v>0</v>
      </c>
      <c r="N30" s="157">
        <v>0</v>
      </c>
      <c r="O30" s="157">
        <f>ROUND(E30*N30,2)</f>
        <v>0</v>
      </c>
      <c r="P30" s="157">
        <v>6.6000000000000003E-2</v>
      </c>
      <c r="Q30" s="157">
        <f>ROUND(E30*P30,2)</f>
        <v>0.13</v>
      </c>
      <c r="R30" s="157"/>
      <c r="S30" s="157" t="s">
        <v>120</v>
      </c>
      <c r="T30" s="157" t="s">
        <v>120</v>
      </c>
      <c r="U30" s="157">
        <v>2.3519999999999999</v>
      </c>
      <c r="V30" s="157">
        <f>ROUND(E30*U30,2)</f>
        <v>4.7</v>
      </c>
      <c r="W30" s="157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4">
        <v>10</v>
      </c>
      <c r="B31" s="175" t="s">
        <v>150</v>
      </c>
      <c r="C31" s="184" t="s">
        <v>151</v>
      </c>
      <c r="D31" s="176" t="s">
        <v>152</v>
      </c>
      <c r="E31" s="177">
        <v>5</v>
      </c>
      <c r="F31" s="178"/>
      <c r="G31" s="179">
        <f>ROUND(E31*F31,2)</f>
        <v>0</v>
      </c>
      <c r="H31" s="158"/>
      <c r="I31" s="157">
        <f>ROUND(E31*H31,2)</f>
        <v>0</v>
      </c>
      <c r="J31" s="158"/>
      <c r="K31" s="157">
        <f>ROUND(E31*J31,2)</f>
        <v>0</v>
      </c>
      <c r="L31" s="157">
        <v>15</v>
      </c>
      <c r="M31" s="157">
        <f>G31*(1+L31/100)</f>
        <v>0</v>
      </c>
      <c r="N31" s="157">
        <v>4.8999999999999998E-4</v>
      </c>
      <c r="O31" s="157">
        <f>ROUND(E31*N31,2)</f>
        <v>0</v>
      </c>
      <c r="P31" s="157">
        <v>2E-3</v>
      </c>
      <c r="Q31" s="157">
        <f>ROUND(E31*P31,2)</f>
        <v>0.01</v>
      </c>
      <c r="R31" s="157"/>
      <c r="S31" s="157" t="s">
        <v>120</v>
      </c>
      <c r="T31" s="157" t="s">
        <v>120</v>
      </c>
      <c r="U31" s="157">
        <v>0.40899999999999997</v>
      </c>
      <c r="V31" s="157">
        <f>ROUND(E31*U31,2)</f>
        <v>2.0499999999999998</v>
      </c>
      <c r="W31" s="157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68">
        <v>11</v>
      </c>
      <c r="B32" s="169" t="s">
        <v>153</v>
      </c>
      <c r="C32" s="182" t="s">
        <v>154</v>
      </c>
      <c r="D32" s="170" t="s">
        <v>119</v>
      </c>
      <c r="E32" s="171">
        <v>4</v>
      </c>
      <c r="F32" s="172"/>
      <c r="G32" s="173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15</v>
      </c>
      <c r="M32" s="157">
        <f>G32*(1+L32/100)</f>
        <v>0</v>
      </c>
      <c r="N32" s="157">
        <v>0</v>
      </c>
      <c r="O32" s="157">
        <f>ROUND(E32*N32,2)</f>
        <v>0</v>
      </c>
      <c r="P32" s="157">
        <v>6.8000000000000005E-2</v>
      </c>
      <c r="Q32" s="157">
        <f>ROUND(E32*P32,2)</f>
        <v>0.27</v>
      </c>
      <c r="R32" s="157"/>
      <c r="S32" s="157" t="s">
        <v>120</v>
      </c>
      <c r="T32" s="157" t="s">
        <v>120</v>
      </c>
      <c r="U32" s="157">
        <v>0.3</v>
      </c>
      <c r="V32" s="157">
        <f>ROUND(E32*U32,2)</f>
        <v>1.2</v>
      </c>
      <c r="W32" s="157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4"/>
      <c r="B33" s="155"/>
      <c r="C33" s="183" t="s">
        <v>316</v>
      </c>
      <c r="D33" s="159"/>
      <c r="E33" s="160">
        <v>4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123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4">
        <v>12</v>
      </c>
      <c r="B34" s="175" t="s">
        <v>155</v>
      </c>
      <c r="C34" s="184" t="s">
        <v>156</v>
      </c>
      <c r="D34" s="176" t="s">
        <v>141</v>
      </c>
      <c r="E34" s="177">
        <v>1</v>
      </c>
      <c r="F34" s="178"/>
      <c r="G34" s="179">
        <f>ROUND(E34*F34,2)</f>
        <v>0</v>
      </c>
      <c r="H34" s="158"/>
      <c r="I34" s="157">
        <f>ROUND(E34*H34,2)</f>
        <v>0</v>
      </c>
      <c r="J34" s="158"/>
      <c r="K34" s="157">
        <f>ROUND(E34*J34,2)</f>
        <v>0</v>
      </c>
      <c r="L34" s="157">
        <v>15</v>
      </c>
      <c r="M34" s="157">
        <f>G34*(1+L34/100)</f>
        <v>0</v>
      </c>
      <c r="N34" s="157">
        <v>0</v>
      </c>
      <c r="O34" s="157">
        <f>ROUND(E34*N34,2)</f>
        <v>0</v>
      </c>
      <c r="P34" s="157">
        <v>0</v>
      </c>
      <c r="Q34" s="157">
        <f>ROUND(E34*P34,2)</f>
        <v>0</v>
      </c>
      <c r="R34" s="157"/>
      <c r="S34" s="157" t="s">
        <v>157</v>
      </c>
      <c r="T34" s="157" t="s">
        <v>158</v>
      </c>
      <c r="U34" s="157">
        <v>0</v>
      </c>
      <c r="V34" s="157">
        <f>ROUND(E34*U34,2)</f>
        <v>0</v>
      </c>
      <c r="W34" s="157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4">
        <v>13</v>
      </c>
      <c r="B35" s="175" t="s">
        <v>159</v>
      </c>
      <c r="C35" s="184" t="s">
        <v>160</v>
      </c>
      <c r="D35" s="176" t="s">
        <v>161</v>
      </c>
      <c r="E35" s="177">
        <v>1</v>
      </c>
      <c r="F35" s="178"/>
      <c r="G35" s="179">
        <f>ROUND(E35*F35,2)</f>
        <v>0</v>
      </c>
      <c r="H35" s="158"/>
      <c r="I35" s="157">
        <f>ROUND(E35*H35,2)</f>
        <v>0</v>
      </c>
      <c r="J35" s="158"/>
      <c r="K35" s="157">
        <f>ROUND(E35*J35,2)</f>
        <v>0</v>
      </c>
      <c r="L35" s="157">
        <v>15</v>
      </c>
      <c r="M35" s="157">
        <f>G35*(1+L35/100)</f>
        <v>0</v>
      </c>
      <c r="N35" s="157">
        <v>0</v>
      </c>
      <c r="O35" s="157">
        <f>ROUND(E35*N35,2)</f>
        <v>0</v>
      </c>
      <c r="P35" s="157">
        <v>0</v>
      </c>
      <c r="Q35" s="157">
        <f>ROUND(E35*P35,2)</f>
        <v>0</v>
      </c>
      <c r="R35" s="157"/>
      <c r="S35" s="157" t="s">
        <v>157</v>
      </c>
      <c r="T35" s="157" t="s">
        <v>158</v>
      </c>
      <c r="U35" s="157">
        <v>0</v>
      </c>
      <c r="V35" s="157">
        <f>ROUND(E35*U35,2)</f>
        <v>0</v>
      </c>
      <c r="W35" s="157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4">
        <v>14</v>
      </c>
      <c r="B36" s="175" t="s">
        <v>162</v>
      </c>
      <c r="C36" s="184" t="s">
        <v>163</v>
      </c>
      <c r="D36" s="176" t="s">
        <v>161</v>
      </c>
      <c r="E36" s="177">
        <v>1</v>
      </c>
      <c r="F36" s="178"/>
      <c r="G36" s="179">
        <f>ROUND(E36*F36,2)</f>
        <v>0</v>
      </c>
      <c r="H36" s="158"/>
      <c r="I36" s="157">
        <f>ROUND(E36*H36,2)</f>
        <v>0</v>
      </c>
      <c r="J36" s="158"/>
      <c r="K36" s="157">
        <f>ROUND(E36*J36,2)</f>
        <v>0</v>
      </c>
      <c r="L36" s="157">
        <v>15</v>
      </c>
      <c r="M36" s="157">
        <f>G36*(1+L36/100)</f>
        <v>0</v>
      </c>
      <c r="N36" s="157">
        <v>0</v>
      </c>
      <c r="O36" s="157">
        <f>ROUND(E36*N36,2)</f>
        <v>0</v>
      </c>
      <c r="P36" s="157">
        <v>0</v>
      </c>
      <c r="Q36" s="157">
        <f>ROUND(E36*P36,2)</f>
        <v>0</v>
      </c>
      <c r="R36" s="157"/>
      <c r="S36" s="157" t="s">
        <v>157</v>
      </c>
      <c r="T36" s="157" t="s">
        <v>164</v>
      </c>
      <c r="U36" s="157">
        <v>0</v>
      </c>
      <c r="V36" s="157">
        <f>ROUND(E36*U36,2)</f>
        <v>0</v>
      </c>
      <c r="W36" s="157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4">
        <v>15</v>
      </c>
      <c r="B37" s="175" t="s">
        <v>165</v>
      </c>
      <c r="C37" s="184" t="s">
        <v>314</v>
      </c>
      <c r="D37" s="176" t="s">
        <v>141</v>
      </c>
      <c r="E37" s="177">
        <v>1</v>
      </c>
      <c r="F37" s="178"/>
      <c r="G37" s="179">
        <f>ROUND(E37*F37,2)</f>
        <v>0</v>
      </c>
      <c r="H37" s="158"/>
      <c r="I37" s="157">
        <f>ROUND(E37*H37,2)</f>
        <v>0</v>
      </c>
      <c r="J37" s="158"/>
      <c r="K37" s="157">
        <f>ROUND(E37*J37,2)</f>
        <v>0</v>
      </c>
      <c r="L37" s="157">
        <v>15</v>
      </c>
      <c r="M37" s="157">
        <f>G37*(1+L37/100)</f>
        <v>0</v>
      </c>
      <c r="N37" s="157">
        <v>2.1250000000000002E-2</v>
      </c>
      <c r="O37" s="157">
        <f>ROUND(E37*N37,2)</f>
        <v>0.02</v>
      </c>
      <c r="P37" s="157">
        <v>0</v>
      </c>
      <c r="Q37" s="157">
        <f>ROUND(E37*P37,2)</f>
        <v>0</v>
      </c>
      <c r="R37" s="157"/>
      <c r="S37" s="157" t="s">
        <v>157</v>
      </c>
      <c r="T37" s="157" t="s">
        <v>158</v>
      </c>
      <c r="U37" s="157">
        <v>1.29</v>
      </c>
      <c r="V37" s="157">
        <f>ROUND(E37*U37,2)</f>
        <v>1.29</v>
      </c>
      <c r="W37" s="157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4">
        <v>16</v>
      </c>
      <c r="B38" s="175" t="s">
        <v>166</v>
      </c>
      <c r="C38" s="184" t="s">
        <v>167</v>
      </c>
      <c r="D38" s="176" t="s">
        <v>141</v>
      </c>
      <c r="E38" s="177">
        <v>1</v>
      </c>
      <c r="F38" s="178"/>
      <c r="G38" s="179">
        <f>ROUND(E38*F38,2)</f>
        <v>0</v>
      </c>
      <c r="H38" s="158"/>
      <c r="I38" s="157">
        <f>ROUND(E38*H38,2)</f>
        <v>0</v>
      </c>
      <c r="J38" s="158"/>
      <c r="K38" s="157">
        <f>ROUND(E38*J38,2)</f>
        <v>0</v>
      </c>
      <c r="L38" s="157">
        <v>15</v>
      </c>
      <c r="M38" s="157">
        <f>G38*(1+L38/100)</f>
        <v>0</v>
      </c>
      <c r="N38" s="157">
        <v>0</v>
      </c>
      <c r="O38" s="157">
        <f>ROUND(E38*N38,2)</f>
        <v>0</v>
      </c>
      <c r="P38" s="157">
        <v>0</v>
      </c>
      <c r="Q38" s="157">
        <f>ROUND(E38*P38,2)</f>
        <v>0</v>
      </c>
      <c r="R38" s="157"/>
      <c r="S38" s="157" t="s">
        <v>157</v>
      </c>
      <c r="T38" s="157" t="s">
        <v>164</v>
      </c>
      <c r="U38" s="157">
        <v>0</v>
      </c>
      <c r="V38" s="157">
        <f>ROUND(E38*U38,2)</f>
        <v>0</v>
      </c>
      <c r="W38" s="157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2" t="s">
        <v>116</v>
      </c>
      <c r="B39" s="163" t="s">
        <v>65</v>
      </c>
      <c r="C39" s="181" t="s">
        <v>66</v>
      </c>
      <c r="D39" s="164"/>
      <c r="E39" s="165"/>
      <c r="F39" s="166"/>
      <c r="G39" s="167">
        <f>SUMIF(AG40:AG40,"&lt;&gt;NOR",G40:G40)</f>
        <v>0</v>
      </c>
      <c r="H39" s="161"/>
      <c r="I39" s="161">
        <f>SUM(I40:I40)</f>
        <v>0</v>
      </c>
      <c r="J39" s="161"/>
      <c r="K39" s="161">
        <f>SUM(K40:K40)</f>
        <v>0</v>
      </c>
      <c r="L39" s="161"/>
      <c r="M39" s="161">
        <f>SUM(M40:M40)</f>
        <v>0</v>
      </c>
      <c r="N39" s="161"/>
      <c r="O39" s="161">
        <f>SUM(O40:O40)</f>
        <v>0</v>
      </c>
      <c r="P39" s="161"/>
      <c r="Q39" s="161">
        <f>SUM(Q40:Q40)</f>
        <v>0</v>
      </c>
      <c r="R39" s="161"/>
      <c r="S39" s="161"/>
      <c r="T39" s="161"/>
      <c r="U39" s="161"/>
      <c r="V39" s="161">
        <f>SUM(V40:V40)</f>
        <v>1.3</v>
      </c>
      <c r="W39" s="161"/>
      <c r="AG39" t="s">
        <v>117</v>
      </c>
    </row>
    <row r="40" spans="1:60" outlineLevel="1" x14ac:dyDescent="0.2">
      <c r="A40" s="174">
        <v>17</v>
      </c>
      <c r="B40" s="175" t="s">
        <v>168</v>
      </c>
      <c r="C40" s="184" t="s">
        <v>169</v>
      </c>
      <c r="D40" s="176" t="s">
        <v>170</v>
      </c>
      <c r="E40" s="177">
        <v>0.50178</v>
      </c>
      <c r="F40" s="178"/>
      <c r="G40" s="179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15</v>
      </c>
      <c r="M40" s="157">
        <f>G40*(1+L40/100)</f>
        <v>0</v>
      </c>
      <c r="N40" s="157">
        <v>0</v>
      </c>
      <c r="O40" s="157">
        <f>ROUND(E40*N40,2)</f>
        <v>0</v>
      </c>
      <c r="P40" s="157">
        <v>0</v>
      </c>
      <c r="Q40" s="157">
        <f>ROUND(E40*P40,2)</f>
        <v>0</v>
      </c>
      <c r="R40" s="157"/>
      <c r="S40" s="157" t="s">
        <v>120</v>
      </c>
      <c r="T40" s="157" t="s">
        <v>120</v>
      </c>
      <c r="U40" s="157">
        <v>2.5979999999999999</v>
      </c>
      <c r="V40" s="157">
        <f>ROUND(E40*U40,2)</f>
        <v>1.3</v>
      </c>
      <c r="W40" s="157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171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2" t="s">
        <v>116</v>
      </c>
      <c r="B41" s="163" t="s">
        <v>67</v>
      </c>
      <c r="C41" s="181" t="s">
        <v>68</v>
      </c>
      <c r="D41" s="164"/>
      <c r="E41" s="165"/>
      <c r="F41" s="166"/>
      <c r="G41" s="167">
        <f>SUMIF(AG42:AG44,"&lt;&gt;NOR",G42:G44)</f>
        <v>0</v>
      </c>
      <c r="H41" s="161"/>
      <c r="I41" s="161">
        <f>SUM(I42:I44)</f>
        <v>0</v>
      </c>
      <c r="J41" s="161"/>
      <c r="K41" s="161">
        <f>SUM(K42:K44)</f>
        <v>0</v>
      </c>
      <c r="L41" s="161"/>
      <c r="M41" s="161">
        <f>SUM(M42:M44)</f>
        <v>0</v>
      </c>
      <c r="N41" s="161"/>
      <c r="O41" s="161">
        <f>SUM(O42:O44)</f>
        <v>0.02</v>
      </c>
      <c r="P41" s="161"/>
      <c r="Q41" s="161">
        <f>SUM(Q42:Q44)</f>
        <v>0</v>
      </c>
      <c r="R41" s="161"/>
      <c r="S41" s="161"/>
      <c r="T41" s="161"/>
      <c r="U41" s="161"/>
      <c r="V41" s="161">
        <f>SUM(V42:V44)</f>
        <v>1.97</v>
      </c>
      <c r="W41" s="161"/>
      <c r="AG41" t="s">
        <v>117</v>
      </c>
    </row>
    <row r="42" spans="1:60" ht="22.5" outlineLevel="1" x14ac:dyDescent="0.2">
      <c r="A42" s="168">
        <v>18</v>
      </c>
      <c r="B42" s="169" t="s">
        <v>172</v>
      </c>
      <c r="C42" s="182" t="s">
        <v>173</v>
      </c>
      <c r="D42" s="170" t="s">
        <v>119</v>
      </c>
      <c r="E42" s="171">
        <v>4.702</v>
      </c>
      <c r="F42" s="172"/>
      <c r="G42" s="173">
        <f>ROUND(E42*F42,2)</f>
        <v>0</v>
      </c>
      <c r="H42" s="158"/>
      <c r="I42" s="157">
        <f>ROUND(E42*H42,2)</f>
        <v>0</v>
      </c>
      <c r="J42" s="158"/>
      <c r="K42" s="157">
        <f>ROUND(E42*J42,2)</f>
        <v>0</v>
      </c>
      <c r="L42" s="157">
        <v>15</v>
      </c>
      <c r="M42" s="157">
        <f>G42*(1+L42/100)</f>
        <v>0</v>
      </c>
      <c r="N42" s="157">
        <v>3.7799999999999999E-3</v>
      </c>
      <c r="O42" s="157">
        <f>ROUND(E42*N42,2)</f>
        <v>0.02</v>
      </c>
      <c r="P42" s="157">
        <v>0</v>
      </c>
      <c r="Q42" s="157">
        <f>ROUND(E42*P42,2)</f>
        <v>0</v>
      </c>
      <c r="R42" s="157"/>
      <c r="S42" s="157" t="s">
        <v>120</v>
      </c>
      <c r="T42" s="157" t="s">
        <v>120</v>
      </c>
      <c r="U42" s="157">
        <v>0.41865000000000002</v>
      </c>
      <c r="V42" s="157">
        <f>ROUND(E42*U42,2)</f>
        <v>1.97</v>
      </c>
      <c r="W42" s="157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4"/>
      <c r="B43" s="155"/>
      <c r="C43" s="183" t="s">
        <v>175</v>
      </c>
      <c r="D43" s="159"/>
      <c r="E43" s="160">
        <v>2.1459999999999999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4"/>
      <c r="B44" s="155"/>
      <c r="C44" s="183" t="s">
        <v>176</v>
      </c>
      <c r="D44" s="159"/>
      <c r="E44" s="160">
        <v>2.556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2" t="s">
        <v>116</v>
      </c>
      <c r="B45" s="163" t="s">
        <v>69</v>
      </c>
      <c r="C45" s="181" t="s">
        <v>70</v>
      </c>
      <c r="D45" s="164"/>
      <c r="E45" s="165"/>
      <c r="F45" s="166"/>
      <c r="G45" s="167">
        <f>SUMIF(AG46:AG51,"&lt;&gt;NOR",G46:G51)</f>
        <v>0</v>
      </c>
      <c r="H45" s="161"/>
      <c r="I45" s="161">
        <f>SUM(I46:I51)</f>
        <v>0</v>
      </c>
      <c r="J45" s="161"/>
      <c r="K45" s="161">
        <f>SUM(K46:K51)</f>
        <v>0</v>
      </c>
      <c r="L45" s="161"/>
      <c r="M45" s="161">
        <f>SUM(M46:M51)</f>
        <v>0</v>
      </c>
      <c r="N45" s="161"/>
      <c r="O45" s="161">
        <f>SUM(O46:O51)</f>
        <v>0</v>
      </c>
      <c r="P45" s="161"/>
      <c r="Q45" s="161">
        <f>SUM(Q46:Q51)</f>
        <v>0</v>
      </c>
      <c r="R45" s="161"/>
      <c r="S45" s="161"/>
      <c r="T45" s="161"/>
      <c r="U45" s="161"/>
      <c r="V45" s="161">
        <f>SUM(V46:V51)</f>
        <v>2.0099999999999998</v>
      </c>
      <c r="W45" s="161"/>
      <c r="AG45" t="s">
        <v>117</v>
      </c>
    </row>
    <row r="46" spans="1:60" outlineLevel="1" x14ac:dyDescent="0.2">
      <c r="A46" s="174">
        <v>19</v>
      </c>
      <c r="B46" s="175" t="s">
        <v>177</v>
      </c>
      <c r="C46" s="184" t="s">
        <v>178</v>
      </c>
      <c r="D46" s="176" t="s">
        <v>152</v>
      </c>
      <c r="E46" s="177">
        <v>1</v>
      </c>
      <c r="F46" s="178"/>
      <c r="G46" s="179">
        <f t="shared" ref="G46:G51" si="0">ROUND(E46*F46,2)</f>
        <v>0</v>
      </c>
      <c r="H46" s="158"/>
      <c r="I46" s="157">
        <f t="shared" ref="I46:I51" si="1">ROUND(E46*H46,2)</f>
        <v>0</v>
      </c>
      <c r="J46" s="158"/>
      <c r="K46" s="157">
        <f t="shared" ref="K46:K51" si="2">ROUND(E46*J46,2)</f>
        <v>0</v>
      </c>
      <c r="L46" s="157">
        <v>15</v>
      </c>
      <c r="M46" s="157">
        <f t="shared" ref="M46:M51" si="3">G46*(1+L46/100)</f>
        <v>0</v>
      </c>
      <c r="N46" s="157">
        <v>3.8000000000000002E-4</v>
      </c>
      <c r="O46" s="157">
        <f t="shared" ref="O46:O51" si="4">ROUND(E46*N46,2)</f>
        <v>0</v>
      </c>
      <c r="P46" s="157">
        <v>0</v>
      </c>
      <c r="Q46" s="157">
        <f t="shared" ref="Q46:Q51" si="5">ROUND(E46*P46,2)</f>
        <v>0</v>
      </c>
      <c r="R46" s="157"/>
      <c r="S46" s="157" t="s">
        <v>120</v>
      </c>
      <c r="T46" s="157" t="s">
        <v>120</v>
      </c>
      <c r="U46" s="157">
        <v>0.32</v>
      </c>
      <c r="V46" s="157">
        <f t="shared" ref="V46:V51" si="6">ROUND(E46*U46,2)</f>
        <v>0.32</v>
      </c>
      <c r="W46" s="157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4">
        <v>20</v>
      </c>
      <c r="B47" s="175" t="s">
        <v>180</v>
      </c>
      <c r="C47" s="184" t="s">
        <v>181</v>
      </c>
      <c r="D47" s="176" t="s">
        <v>152</v>
      </c>
      <c r="E47" s="177">
        <v>2</v>
      </c>
      <c r="F47" s="178"/>
      <c r="G47" s="179">
        <f t="shared" si="0"/>
        <v>0</v>
      </c>
      <c r="H47" s="158"/>
      <c r="I47" s="157">
        <f t="shared" si="1"/>
        <v>0</v>
      </c>
      <c r="J47" s="158"/>
      <c r="K47" s="157">
        <f t="shared" si="2"/>
        <v>0</v>
      </c>
      <c r="L47" s="157">
        <v>15</v>
      </c>
      <c r="M47" s="157">
        <f t="shared" si="3"/>
        <v>0</v>
      </c>
      <c r="N47" s="157">
        <v>4.6999999999999999E-4</v>
      </c>
      <c r="O47" s="157">
        <f t="shared" si="4"/>
        <v>0</v>
      </c>
      <c r="P47" s="157">
        <v>0</v>
      </c>
      <c r="Q47" s="157">
        <f t="shared" si="5"/>
        <v>0</v>
      </c>
      <c r="R47" s="157"/>
      <c r="S47" s="157" t="s">
        <v>120</v>
      </c>
      <c r="T47" s="157" t="s">
        <v>120</v>
      </c>
      <c r="U47" s="157">
        <v>0.35899999999999999</v>
      </c>
      <c r="V47" s="157">
        <f t="shared" si="6"/>
        <v>0.72</v>
      </c>
      <c r="W47" s="157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4">
        <v>21</v>
      </c>
      <c r="B48" s="175" t="s">
        <v>182</v>
      </c>
      <c r="C48" s="184" t="s">
        <v>183</v>
      </c>
      <c r="D48" s="176" t="s">
        <v>152</v>
      </c>
      <c r="E48" s="177">
        <v>1</v>
      </c>
      <c r="F48" s="178"/>
      <c r="G48" s="179">
        <f t="shared" si="0"/>
        <v>0</v>
      </c>
      <c r="H48" s="158"/>
      <c r="I48" s="157">
        <f t="shared" si="1"/>
        <v>0</v>
      </c>
      <c r="J48" s="158"/>
      <c r="K48" s="157">
        <f t="shared" si="2"/>
        <v>0</v>
      </c>
      <c r="L48" s="157">
        <v>15</v>
      </c>
      <c r="M48" s="157">
        <f t="shared" si="3"/>
        <v>0</v>
      </c>
      <c r="N48" s="157">
        <v>6.9999999999999999E-4</v>
      </c>
      <c r="O48" s="157">
        <f t="shared" si="4"/>
        <v>0</v>
      </c>
      <c r="P48" s="157">
        <v>0</v>
      </c>
      <c r="Q48" s="157">
        <f t="shared" si="5"/>
        <v>0</v>
      </c>
      <c r="R48" s="157"/>
      <c r="S48" s="157" t="s">
        <v>120</v>
      </c>
      <c r="T48" s="157" t="s">
        <v>120</v>
      </c>
      <c r="U48" s="157">
        <v>0.45200000000000001</v>
      </c>
      <c r="V48" s="157">
        <f t="shared" si="6"/>
        <v>0.45</v>
      </c>
      <c r="W48" s="157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4">
        <v>22</v>
      </c>
      <c r="B49" s="175" t="s">
        <v>184</v>
      </c>
      <c r="C49" s="184" t="s">
        <v>185</v>
      </c>
      <c r="D49" s="176" t="s">
        <v>141</v>
      </c>
      <c r="E49" s="177">
        <v>3</v>
      </c>
      <c r="F49" s="178"/>
      <c r="G49" s="179">
        <f t="shared" si="0"/>
        <v>0</v>
      </c>
      <c r="H49" s="158"/>
      <c r="I49" s="157">
        <f t="shared" si="1"/>
        <v>0</v>
      </c>
      <c r="J49" s="158"/>
      <c r="K49" s="157">
        <f t="shared" si="2"/>
        <v>0</v>
      </c>
      <c r="L49" s="157">
        <v>15</v>
      </c>
      <c r="M49" s="157">
        <f t="shared" si="3"/>
        <v>0</v>
      </c>
      <c r="N49" s="157">
        <v>0</v>
      </c>
      <c r="O49" s="157">
        <f t="shared" si="4"/>
        <v>0</v>
      </c>
      <c r="P49" s="157">
        <v>0</v>
      </c>
      <c r="Q49" s="157">
        <f t="shared" si="5"/>
        <v>0</v>
      </c>
      <c r="R49" s="157"/>
      <c r="S49" s="157" t="s">
        <v>120</v>
      </c>
      <c r="T49" s="157" t="s">
        <v>120</v>
      </c>
      <c r="U49" s="157">
        <v>0.17399999999999999</v>
      </c>
      <c r="V49" s="157">
        <f t="shared" si="6"/>
        <v>0.52</v>
      </c>
      <c r="W49" s="157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68">
        <v>23</v>
      </c>
      <c r="B50" s="169" t="s">
        <v>186</v>
      </c>
      <c r="C50" s="182" t="s">
        <v>187</v>
      </c>
      <c r="D50" s="170" t="s">
        <v>141</v>
      </c>
      <c r="E50" s="171">
        <v>1</v>
      </c>
      <c r="F50" s="172"/>
      <c r="G50" s="173">
        <f t="shared" si="0"/>
        <v>0</v>
      </c>
      <c r="H50" s="158"/>
      <c r="I50" s="157">
        <f t="shared" si="1"/>
        <v>0</v>
      </c>
      <c r="J50" s="158"/>
      <c r="K50" s="157">
        <f t="shared" si="2"/>
        <v>0</v>
      </c>
      <c r="L50" s="157">
        <v>15</v>
      </c>
      <c r="M50" s="157">
        <f t="shared" si="3"/>
        <v>0</v>
      </c>
      <c r="N50" s="157">
        <v>0</v>
      </c>
      <c r="O50" s="157">
        <f t="shared" si="4"/>
        <v>0</v>
      </c>
      <c r="P50" s="157">
        <v>0</v>
      </c>
      <c r="Q50" s="157">
        <f t="shared" si="5"/>
        <v>0</v>
      </c>
      <c r="R50" s="157"/>
      <c r="S50" s="157" t="s">
        <v>157</v>
      </c>
      <c r="T50" s="157" t="s">
        <v>158</v>
      </c>
      <c r="U50" s="157">
        <v>0</v>
      </c>
      <c r="V50" s="157">
        <f t="shared" si="6"/>
        <v>0</v>
      </c>
      <c r="W50" s="157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4">
        <v>24</v>
      </c>
      <c r="B51" s="155" t="s">
        <v>188</v>
      </c>
      <c r="C51" s="185" t="s">
        <v>189</v>
      </c>
      <c r="D51" s="156" t="s">
        <v>0</v>
      </c>
      <c r="E51" s="180"/>
      <c r="F51" s="158"/>
      <c r="G51" s="157">
        <f t="shared" si="0"/>
        <v>0</v>
      </c>
      <c r="H51" s="158"/>
      <c r="I51" s="157">
        <f t="shared" si="1"/>
        <v>0</v>
      </c>
      <c r="J51" s="158"/>
      <c r="K51" s="157">
        <f t="shared" si="2"/>
        <v>0</v>
      </c>
      <c r="L51" s="157">
        <v>15</v>
      </c>
      <c r="M51" s="157">
        <f t="shared" si="3"/>
        <v>0</v>
      </c>
      <c r="N51" s="157">
        <v>0</v>
      </c>
      <c r="O51" s="157">
        <f t="shared" si="4"/>
        <v>0</v>
      </c>
      <c r="P51" s="157">
        <v>0</v>
      </c>
      <c r="Q51" s="157">
        <f t="shared" si="5"/>
        <v>0</v>
      </c>
      <c r="R51" s="157"/>
      <c r="S51" s="157" t="s">
        <v>120</v>
      </c>
      <c r="T51" s="157" t="s">
        <v>120</v>
      </c>
      <c r="U51" s="157">
        <v>0</v>
      </c>
      <c r="V51" s="157">
        <f t="shared" si="6"/>
        <v>0</v>
      </c>
      <c r="W51" s="157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190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2" t="s">
        <v>116</v>
      </c>
      <c r="B52" s="163" t="s">
        <v>71</v>
      </c>
      <c r="C52" s="181" t="s">
        <v>72</v>
      </c>
      <c r="D52" s="164"/>
      <c r="E52" s="165"/>
      <c r="F52" s="166"/>
      <c r="G52" s="167">
        <f>SUMIF(AG53:AG63,"&lt;&gt;NOR",G53:G63)</f>
        <v>0</v>
      </c>
      <c r="H52" s="161"/>
      <c r="I52" s="161">
        <f>SUM(I53:I63)</f>
        <v>0</v>
      </c>
      <c r="J52" s="161"/>
      <c r="K52" s="161">
        <f>SUM(K53:K63)</f>
        <v>0</v>
      </c>
      <c r="L52" s="161"/>
      <c r="M52" s="161">
        <f>SUM(M53:M63)</f>
        <v>0</v>
      </c>
      <c r="N52" s="161"/>
      <c r="O52" s="161">
        <f>SUM(O53:O63)</f>
        <v>0.02</v>
      </c>
      <c r="P52" s="161"/>
      <c r="Q52" s="161">
        <f>SUM(Q53:Q63)</f>
        <v>0</v>
      </c>
      <c r="R52" s="161"/>
      <c r="S52" s="161"/>
      <c r="T52" s="161"/>
      <c r="U52" s="161"/>
      <c r="V52" s="161">
        <f>SUM(V53:V63)</f>
        <v>8.36</v>
      </c>
      <c r="W52" s="161"/>
      <c r="AG52" t="s">
        <v>117</v>
      </c>
    </row>
    <row r="53" spans="1:60" outlineLevel="1" x14ac:dyDescent="0.2">
      <c r="A53" s="174">
        <v>25</v>
      </c>
      <c r="B53" s="175" t="s">
        <v>191</v>
      </c>
      <c r="C53" s="184" t="s">
        <v>192</v>
      </c>
      <c r="D53" s="176" t="s">
        <v>141</v>
      </c>
      <c r="E53" s="177">
        <v>10</v>
      </c>
      <c r="F53" s="178"/>
      <c r="G53" s="179">
        <f t="shared" ref="G53:G63" si="7">ROUND(E53*F53,2)</f>
        <v>0</v>
      </c>
      <c r="H53" s="158"/>
      <c r="I53" s="157">
        <f t="shared" ref="I53:I63" si="8">ROUND(E53*H53,2)</f>
        <v>0</v>
      </c>
      <c r="J53" s="158"/>
      <c r="K53" s="157">
        <f t="shared" ref="K53:K63" si="9">ROUND(E53*J53,2)</f>
        <v>0</v>
      </c>
      <c r="L53" s="157">
        <v>15</v>
      </c>
      <c r="M53" s="157">
        <f t="shared" ref="M53:M63" si="10">G53*(1+L53/100)</f>
        <v>0</v>
      </c>
      <c r="N53" s="157">
        <v>0</v>
      </c>
      <c r="O53" s="157">
        <f t="shared" ref="O53:O63" si="11">ROUND(E53*N53,2)</f>
        <v>0</v>
      </c>
      <c r="P53" s="157">
        <v>0</v>
      </c>
      <c r="Q53" s="157">
        <f t="shared" ref="Q53:Q63" si="12">ROUND(E53*P53,2)</f>
        <v>0</v>
      </c>
      <c r="R53" s="157"/>
      <c r="S53" s="157" t="s">
        <v>120</v>
      </c>
      <c r="T53" s="157" t="s">
        <v>120</v>
      </c>
      <c r="U53" s="157">
        <v>1.7899999999999999E-2</v>
      </c>
      <c r="V53" s="157">
        <f t="shared" ref="V53:V63" si="13">ROUND(E53*U53,2)</f>
        <v>0.18</v>
      </c>
      <c r="W53" s="157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4">
        <v>26</v>
      </c>
      <c r="B54" s="175" t="s">
        <v>193</v>
      </c>
      <c r="C54" s="184" t="s">
        <v>194</v>
      </c>
      <c r="D54" s="176" t="s">
        <v>141</v>
      </c>
      <c r="E54" s="177">
        <v>10</v>
      </c>
      <c r="F54" s="178"/>
      <c r="G54" s="179">
        <f t="shared" si="7"/>
        <v>0</v>
      </c>
      <c r="H54" s="158"/>
      <c r="I54" s="157">
        <f t="shared" si="8"/>
        <v>0</v>
      </c>
      <c r="J54" s="158"/>
      <c r="K54" s="157">
        <f t="shared" si="9"/>
        <v>0</v>
      </c>
      <c r="L54" s="157">
        <v>15</v>
      </c>
      <c r="M54" s="157">
        <f t="shared" si="10"/>
        <v>0</v>
      </c>
      <c r="N54" s="157">
        <v>0</v>
      </c>
      <c r="O54" s="157">
        <f t="shared" si="11"/>
        <v>0</v>
      </c>
      <c r="P54" s="157">
        <v>0</v>
      </c>
      <c r="Q54" s="157">
        <f t="shared" si="12"/>
        <v>0</v>
      </c>
      <c r="R54" s="157"/>
      <c r="S54" s="157" t="s">
        <v>120</v>
      </c>
      <c r="T54" s="157" t="s">
        <v>120</v>
      </c>
      <c r="U54" s="157">
        <v>7.6880000000000004E-2</v>
      </c>
      <c r="V54" s="157">
        <f t="shared" si="13"/>
        <v>0.77</v>
      </c>
      <c r="W54" s="157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4">
        <v>27</v>
      </c>
      <c r="B55" s="175" t="s">
        <v>195</v>
      </c>
      <c r="C55" s="184" t="s">
        <v>196</v>
      </c>
      <c r="D55" s="176" t="s">
        <v>152</v>
      </c>
      <c r="E55" s="177">
        <v>3.5</v>
      </c>
      <c r="F55" s="178"/>
      <c r="G55" s="179">
        <f t="shared" si="7"/>
        <v>0</v>
      </c>
      <c r="H55" s="158"/>
      <c r="I55" s="157">
        <f t="shared" si="8"/>
        <v>0</v>
      </c>
      <c r="J55" s="158"/>
      <c r="K55" s="157">
        <f t="shared" si="9"/>
        <v>0</v>
      </c>
      <c r="L55" s="157">
        <v>15</v>
      </c>
      <c r="M55" s="157">
        <f t="shared" si="10"/>
        <v>0</v>
      </c>
      <c r="N55" s="157">
        <v>4.0099999999999997E-3</v>
      </c>
      <c r="O55" s="157">
        <f t="shared" si="11"/>
        <v>0.01</v>
      </c>
      <c r="P55" s="157">
        <v>0</v>
      </c>
      <c r="Q55" s="157">
        <f t="shared" si="12"/>
        <v>0</v>
      </c>
      <c r="R55" s="157"/>
      <c r="S55" s="157" t="s">
        <v>120</v>
      </c>
      <c r="T55" s="157" t="s">
        <v>120</v>
      </c>
      <c r="U55" s="157">
        <v>0.54290000000000005</v>
      </c>
      <c r="V55" s="157">
        <f t="shared" si="13"/>
        <v>1.9</v>
      </c>
      <c r="W55" s="157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4">
        <v>28</v>
      </c>
      <c r="B56" s="175" t="s">
        <v>197</v>
      </c>
      <c r="C56" s="184" t="s">
        <v>198</v>
      </c>
      <c r="D56" s="176" t="s">
        <v>152</v>
      </c>
      <c r="E56" s="177">
        <v>2.5</v>
      </c>
      <c r="F56" s="178"/>
      <c r="G56" s="179">
        <f t="shared" si="7"/>
        <v>0</v>
      </c>
      <c r="H56" s="158"/>
      <c r="I56" s="157">
        <f t="shared" si="8"/>
        <v>0</v>
      </c>
      <c r="J56" s="158"/>
      <c r="K56" s="157">
        <f t="shared" si="9"/>
        <v>0</v>
      </c>
      <c r="L56" s="157">
        <v>15</v>
      </c>
      <c r="M56" s="157">
        <f t="shared" si="10"/>
        <v>0</v>
      </c>
      <c r="N56" s="157">
        <v>5.2199999999999998E-3</v>
      </c>
      <c r="O56" s="157">
        <f t="shared" si="11"/>
        <v>0.01</v>
      </c>
      <c r="P56" s="157">
        <v>0</v>
      </c>
      <c r="Q56" s="157">
        <f t="shared" si="12"/>
        <v>0</v>
      </c>
      <c r="R56" s="157"/>
      <c r="S56" s="157" t="s">
        <v>120</v>
      </c>
      <c r="T56" s="157" t="s">
        <v>120</v>
      </c>
      <c r="U56" s="157">
        <v>0.63429999999999997</v>
      </c>
      <c r="V56" s="157">
        <f t="shared" si="13"/>
        <v>1.59</v>
      </c>
      <c r="W56" s="157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4">
        <v>29</v>
      </c>
      <c r="B57" s="175" t="s">
        <v>199</v>
      </c>
      <c r="C57" s="184" t="s">
        <v>200</v>
      </c>
      <c r="D57" s="176" t="s">
        <v>141</v>
      </c>
      <c r="E57" s="177">
        <v>2</v>
      </c>
      <c r="F57" s="178"/>
      <c r="G57" s="179">
        <f t="shared" si="7"/>
        <v>0</v>
      </c>
      <c r="H57" s="158"/>
      <c r="I57" s="157">
        <f t="shared" si="8"/>
        <v>0</v>
      </c>
      <c r="J57" s="158"/>
      <c r="K57" s="157">
        <f t="shared" si="9"/>
        <v>0</v>
      </c>
      <c r="L57" s="157">
        <v>15</v>
      </c>
      <c r="M57" s="157">
        <f t="shared" si="10"/>
        <v>0</v>
      </c>
      <c r="N57" s="157">
        <v>6.3000000000000003E-4</v>
      </c>
      <c r="O57" s="157">
        <f t="shared" si="11"/>
        <v>0</v>
      </c>
      <c r="P57" s="157">
        <v>0</v>
      </c>
      <c r="Q57" s="157">
        <f t="shared" si="12"/>
        <v>0</v>
      </c>
      <c r="R57" s="157"/>
      <c r="S57" s="157" t="s">
        <v>120</v>
      </c>
      <c r="T57" s="157" t="s">
        <v>120</v>
      </c>
      <c r="U57" s="157">
        <v>0.27200000000000002</v>
      </c>
      <c r="V57" s="157">
        <f t="shared" si="13"/>
        <v>0.54</v>
      </c>
      <c r="W57" s="157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4">
        <v>30</v>
      </c>
      <c r="B58" s="175" t="s">
        <v>201</v>
      </c>
      <c r="C58" s="184" t="s">
        <v>202</v>
      </c>
      <c r="D58" s="176" t="s">
        <v>203</v>
      </c>
      <c r="E58" s="177">
        <v>3</v>
      </c>
      <c r="F58" s="178"/>
      <c r="G58" s="179">
        <f t="shared" si="7"/>
        <v>0</v>
      </c>
      <c r="H58" s="158"/>
      <c r="I58" s="157">
        <f t="shared" si="8"/>
        <v>0</v>
      </c>
      <c r="J58" s="158"/>
      <c r="K58" s="157">
        <f t="shared" si="9"/>
        <v>0</v>
      </c>
      <c r="L58" s="157">
        <v>15</v>
      </c>
      <c r="M58" s="157">
        <f t="shared" si="10"/>
        <v>0</v>
      </c>
      <c r="N58" s="157">
        <v>1.48E-3</v>
      </c>
      <c r="O58" s="157">
        <f t="shared" si="11"/>
        <v>0</v>
      </c>
      <c r="P58" s="157">
        <v>0</v>
      </c>
      <c r="Q58" s="157">
        <f t="shared" si="12"/>
        <v>0</v>
      </c>
      <c r="R58" s="157"/>
      <c r="S58" s="157" t="s">
        <v>120</v>
      </c>
      <c r="T58" s="157" t="s">
        <v>120</v>
      </c>
      <c r="U58" s="157">
        <v>0.54</v>
      </c>
      <c r="V58" s="157">
        <f t="shared" si="13"/>
        <v>1.62</v>
      </c>
      <c r="W58" s="157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4">
        <v>31</v>
      </c>
      <c r="B59" s="175" t="s">
        <v>204</v>
      </c>
      <c r="C59" s="184" t="s">
        <v>205</v>
      </c>
      <c r="D59" s="176" t="s">
        <v>141</v>
      </c>
      <c r="E59" s="177">
        <v>6</v>
      </c>
      <c r="F59" s="178"/>
      <c r="G59" s="179">
        <f t="shared" si="7"/>
        <v>0</v>
      </c>
      <c r="H59" s="158"/>
      <c r="I59" s="157">
        <f t="shared" si="8"/>
        <v>0</v>
      </c>
      <c r="J59" s="158"/>
      <c r="K59" s="157">
        <f t="shared" si="9"/>
        <v>0</v>
      </c>
      <c r="L59" s="157">
        <v>15</v>
      </c>
      <c r="M59" s="157">
        <f t="shared" si="10"/>
        <v>0</v>
      </c>
      <c r="N59" s="157">
        <v>0</v>
      </c>
      <c r="O59" s="157">
        <f t="shared" si="11"/>
        <v>0</v>
      </c>
      <c r="P59" s="157">
        <v>0</v>
      </c>
      <c r="Q59" s="157">
        <f t="shared" si="12"/>
        <v>0</v>
      </c>
      <c r="R59" s="157"/>
      <c r="S59" s="157" t="s">
        <v>120</v>
      </c>
      <c r="T59" s="157" t="s">
        <v>120</v>
      </c>
      <c r="U59" s="157">
        <v>0.16500000000000001</v>
      </c>
      <c r="V59" s="157">
        <f t="shared" si="13"/>
        <v>0.99</v>
      </c>
      <c r="W59" s="157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4">
        <v>32</v>
      </c>
      <c r="B60" s="175" t="s">
        <v>206</v>
      </c>
      <c r="C60" s="184" t="s">
        <v>207</v>
      </c>
      <c r="D60" s="176" t="s">
        <v>152</v>
      </c>
      <c r="E60" s="177">
        <v>6</v>
      </c>
      <c r="F60" s="178"/>
      <c r="G60" s="179">
        <f t="shared" si="7"/>
        <v>0</v>
      </c>
      <c r="H60" s="158"/>
      <c r="I60" s="157">
        <f t="shared" si="8"/>
        <v>0</v>
      </c>
      <c r="J60" s="158"/>
      <c r="K60" s="157">
        <f t="shared" si="9"/>
        <v>0</v>
      </c>
      <c r="L60" s="157">
        <v>15</v>
      </c>
      <c r="M60" s="157">
        <f t="shared" si="10"/>
        <v>0</v>
      </c>
      <c r="N60" s="157">
        <v>1.8000000000000001E-4</v>
      </c>
      <c r="O60" s="157">
        <f t="shared" si="11"/>
        <v>0</v>
      </c>
      <c r="P60" s="157">
        <v>0</v>
      </c>
      <c r="Q60" s="157">
        <f t="shared" si="12"/>
        <v>0</v>
      </c>
      <c r="R60" s="157"/>
      <c r="S60" s="157" t="s">
        <v>120</v>
      </c>
      <c r="T60" s="157" t="s">
        <v>120</v>
      </c>
      <c r="U60" s="157">
        <v>6.7000000000000004E-2</v>
      </c>
      <c r="V60" s="157">
        <f t="shared" si="13"/>
        <v>0.4</v>
      </c>
      <c r="W60" s="157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4">
        <v>33</v>
      </c>
      <c r="B61" s="175" t="s">
        <v>208</v>
      </c>
      <c r="C61" s="184" t="s">
        <v>209</v>
      </c>
      <c r="D61" s="176" t="s">
        <v>152</v>
      </c>
      <c r="E61" s="177">
        <v>6</v>
      </c>
      <c r="F61" s="178"/>
      <c r="G61" s="179">
        <f t="shared" si="7"/>
        <v>0</v>
      </c>
      <c r="H61" s="158"/>
      <c r="I61" s="157">
        <f t="shared" si="8"/>
        <v>0</v>
      </c>
      <c r="J61" s="158"/>
      <c r="K61" s="157">
        <f t="shared" si="9"/>
        <v>0</v>
      </c>
      <c r="L61" s="157">
        <v>15</v>
      </c>
      <c r="M61" s="157">
        <f t="shared" si="10"/>
        <v>0</v>
      </c>
      <c r="N61" s="157">
        <v>1.0000000000000001E-5</v>
      </c>
      <c r="O61" s="157">
        <f t="shared" si="11"/>
        <v>0</v>
      </c>
      <c r="P61" s="157">
        <v>0</v>
      </c>
      <c r="Q61" s="157">
        <f t="shared" si="12"/>
        <v>0</v>
      </c>
      <c r="R61" s="157"/>
      <c r="S61" s="157" t="s">
        <v>120</v>
      </c>
      <c r="T61" s="157" t="s">
        <v>120</v>
      </c>
      <c r="U61" s="157">
        <v>6.2E-2</v>
      </c>
      <c r="V61" s="157">
        <f t="shared" si="13"/>
        <v>0.37</v>
      </c>
      <c r="W61" s="157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68">
        <v>34</v>
      </c>
      <c r="B62" s="169" t="s">
        <v>71</v>
      </c>
      <c r="C62" s="182" t="s">
        <v>210</v>
      </c>
      <c r="D62" s="170" t="s">
        <v>152</v>
      </c>
      <c r="E62" s="171">
        <v>6</v>
      </c>
      <c r="F62" s="172"/>
      <c r="G62" s="173">
        <f t="shared" si="7"/>
        <v>0</v>
      </c>
      <c r="H62" s="158"/>
      <c r="I62" s="157">
        <f t="shared" si="8"/>
        <v>0</v>
      </c>
      <c r="J62" s="158"/>
      <c r="K62" s="157">
        <f t="shared" si="9"/>
        <v>0</v>
      </c>
      <c r="L62" s="157">
        <v>15</v>
      </c>
      <c r="M62" s="157">
        <f t="shared" si="10"/>
        <v>0</v>
      </c>
      <c r="N62" s="157">
        <v>0</v>
      </c>
      <c r="O62" s="157">
        <f t="shared" si="11"/>
        <v>0</v>
      </c>
      <c r="P62" s="157">
        <v>0</v>
      </c>
      <c r="Q62" s="157">
        <f t="shared" si="12"/>
        <v>0</v>
      </c>
      <c r="R62" s="157"/>
      <c r="S62" s="157" t="s">
        <v>157</v>
      </c>
      <c r="T62" s="157" t="s">
        <v>164</v>
      </c>
      <c r="U62" s="157">
        <v>0</v>
      </c>
      <c r="V62" s="157">
        <f t="shared" si="13"/>
        <v>0</v>
      </c>
      <c r="W62" s="157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4">
        <v>35</v>
      </c>
      <c r="B63" s="155" t="s">
        <v>211</v>
      </c>
      <c r="C63" s="185" t="s">
        <v>212</v>
      </c>
      <c r="D63" s="156" t="s">
        <v>0</v>
      </c>
      <c r="E63" s="180"/>
      <c r="F63" s="158"/>
      <c r="G63" s="157">
        <f t="shared" si="7"/>
        <v>0</v>
      </c>
      <c r="H63" s="158"/>
      <c r="I63" s="157">
        <f t="shared" si="8"/>
        <v>0</v>
      </c>
      <c r="J63" s="158"/>
      <c r="K63" s="157">
        <f t="shared" si="9"/>
        <v>0</v>
      </c>
      <c r="L63" s="157">
        <v>15</v>
      </c>
      <c r="M63" s="157">
        <f t="shared" si="10"/>
        <v>0</v>
      </c>
      <c r="N63" s="157">
        <v>0</v>
      </c>
      <c r="O63" s="157">
        <f t="shared" si="11"/>
        <v>0</v>
      </c>
      <c r="P63" s="157">
        <v>0</v>
      </c>
      <c r="Q63" s="157">
        <f t="shared" si="12"/>
        <v>0</v>
      </c>
      <c r="R63" s="157"/>
      <c r="S63" s="157" t="s">
        <v>120</v>
      </c>
      <c r="T63" s="157" t="s">
        <v>120</v>
      </c>
      <c r="U63" s="157">
        <v>0</v>
      </c>
      <c r="V63" s="157">
        <f t="shared" si="13"/>
        <v>0</v>
      </c>
      <c r="W63" s="157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190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2" t="s">
        <v>116</v>
      </c>
      <c r="B64" s="163" t="s">
        <v>73</v>
      </c>
      <c r="C64" s="181" t="s">
        <v>74</v>
      </c>
      <c r="D64" s="164"/>
      <c r="E64" s="165"/>
      <c r="F64" s="166"/>
      <c r="G64" s="167">
        <f>SUMIF(AG65:AG68,"&lt;&gt;NOR",G65:G68)</f>
        <v>0</v>
      </c>
      <c r="H64" s="161"/>
      <c r="I64" s="161">
        <f>SUM(I65:I68)</f>
        <v>0</v>
      </c>
      <c r="J64" s="161"/>
      <c r="K64" s="161">
        <f>SUM(K65:K68)</f>
        <v>0</v>
      </c>
      <c r="L64" s="161"/>
      <c r="M64" s="161">
        <f>SUM(M65:M68)</f>
        <v>0</v>
      </c>
      <c r="N64" s="161"/>
      <c r="O64" s="161">
        <f>SUM(O65:O68)</f>
        <v>0</v>
      </c>
      <c r="P64" s="161"/>
      <c r="Q64" s="161">
        <f>SUM(Q65:Q68)</f>
        <v>0</v>
      </c>
      <c r="R64" s="161"/>
      <c r="S64" s="161"/>
      <c r="T64" s="161"/>
      <c r="U64" s="161"/>
      <c r="V64" s="161">
        <f>SUM(V65:V68)</f>
        <v>0.2</v>
      </c>
      <c r="W64" s="161"/>
      <c r="AG64" t="s">
        <v>117</v>
      </c>
    </row>
    <row r="65" spans="1:60" outlineLevel="1" x14ac:dyDescent="0.2">
      <c r="A65" s="174">
        <v>36</v>
      </c>
      <c r="B65" s="175" t="s">
        <v>213</v>
      </c>
      <c r="C65" s="184" t="s">
        <v>214</v>
      </c>
      <c r="D65" s="176" t="s">
        <v>152</v>
      </c>
      <c r="E65" s="177">
        <v>1.5</v>
      </c>
      <c r="F65" s="178"/>
      <c r="G65" s="179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15</v>
      </c>
      <c r="M65" s="157">
        <f>G65*(1+L65/100)</f>
        <v>0</v>
      </c>
      <c r="N65" s="157">
        <v>0</v>
      </c>
      <c r="O65" s="157">
        <f>ROUND(E65*N65,2)</f>
        <v>0</v>
      </c>
      <c r="P65" s="157">
        <v>0</v>
      </c>
      <c r="Q65" s="157">
        <f>ROUND(E65*P65,2)</f>
        <v>0</v>
      </c>
      <c r="R65" s="157"/>
      <c r="S65" s="157" t="s">
        <v>120</v>
      </c>
      <c r="T65" s="157" t="s">
        <v>158</v>
      </c>
      <c r="U65" s="157">
        <v>0.13300000000000001</v>
      </c>
      <c r="V65" s="157">
        <f>ROUND(E65*U65,2)</f>
        <v>0.2</v>
      </c>
      <c r="W65" s="157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4">
        <v>37</v>
      </c>
      <c r="B66" s="175" t="s">
        <v>73</v>
      </c>
      <c r="C66" s="188" t="s">
        <v>310</v>
      </c>
      <c r="D66" s="176" t="s">
        <v>161</v>
      </c>
      <c r="E66" s="177">
        <v>1</v>
      </c>
      <c r="F66" s="178"/>
      <c r="G66" s="179">
        <f>ROUND(E66*F66,2)</f>
        <v>0</v>
      </c>
      <c r="H66" s="158"/>
      <c r="I66" s="157">
        <f>ROUND(E66*H66,2)</f>
        <v>0</v>
      </c>
      <c r="J66" s="158"/>
      <c r="K66" s="157">
        <f>ROUND(E66*J66,2)</f>
        <v>0</v>
      </c>
      <c r="L66" s="157">
        <v>15</v>
      </c>
      <c r="M66" s="157">
        <f>G66*(1+L66/100)</f>
        <v>0</v>
      </c>
      <c r="N66" s="157">
        <v>0</v>
      </c>
      <c r="O66" s="157">
        <f>ROUND(E66*N66,2)</f>
        <v>0</v>
      </c>
      <c r="P66" s="157">
        <v>0</v>
      </c>
      <c r="Q66" s="157">
        <f>ROUND(E66*P66,2)</f>
        <v>0</v>
      </c>
      <c r="R66" s="157"/>
      <c r="S66" s="157" t="s">
        <v>157</v>
      </c>
      <c r="T66" s="157" t="s">
        <v>164</v>
      </c>
      <c r="U66" s="157">
        <v>0</v>
      </c>
      <c r="V66" s="157">
        <f>ROUND(E66*U66,2)</f>
        <v>0</v>
      </c>
      <c r="W66" s="157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68">
        <v>38</v>
      </c>
      <c r="B67" s="169" t="s">
        <v>215</v>
      </c>
      <c r="C67" s="182" t="s">
        <v>216</v>
      </c>
      <c r="D67" s="170" t="s">
        <v>161</v>
      </c>
      <c r="E67" s="171">
        <v>1</v>
      </c>
      <c r="F67" s="172"/>
      <c r="G67" s="173">
        <f>ROUND(E67*F67,2)</f>
        <v>0</v>
      </c>
      <c r="H67" s="158"/>
      <c r="I67" s="157">
        <f>ROUND(E67*H67,2)</f>
        <v>0</v>
      </c>
      <c r="J67" s="158"/>
      <c r="K67" s="157">
        <f>ROUND(E67*J67,2)</f>
        <v>0</v>
      </c>
      <c r="L67" s="157">
        <v>15</v>
      </c>
      <c r="M67" s="157">
        <f>G67*(1+L67/100)</f>
        <v>0</v>
      </c>
      <c r="N67" s="157">
        <v>0</v>
      </c>
      <c r="O67" s="157">
        <f>ROUND(E67*N67,2)</f>
        <v>0</v>
      </c>
      <c r="P67" s="157">
        <v>0</v>
      </c>
      <c r="Q67" s="157">
        <f>ROUND(E67*P67,2)</f>
        <v>0</v>
      </c>
      <c r="R67" s="157"/>
      <c r="S67" s="157" t="s">
        <v>157</v>
      </c>
      <c r="T67" s="157" t="s">
        <v>164</v>
      </c>
      <c r="U67" s="157">
        <v>0</v>
      </c>
      <c r="V67" s="157">
        <f>ROUND(E67*U67,2)</f>
        <v>0</v>
      </c>
      <c r="W67" s="157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4">
        <v>39</v>
      </c>
      <c r="B68" s="155" t="s">
        <v>217</v>
      </c>
      <c r="C68" s="185" t="s">
        <v>218</v>
      </c>
      <c r="D68" s="156" t="s">
        <v>0</v>
      </c>
      <c r="E68" s="180"/>
      <c r="F68" s="158"/>
      <c r="G68" s="157">
        <f>ROUND(E68*F68,2)</f>
        <v>0</v>
      </c>
      <c r="H68" s="158"/>
      <c r="I68" s="157">
        <f>ROUND(E68*H68,2)</f>
        <v>0</v>
      </c>
      <c r="J68" s="158"/>
      <c r="K68" s="157">
        <f>ROUND(E68*J68,2)</f>
        <v>0</v>
      </c>
      <c r="L68" s="157">
        <v>15</v>
      </c>
      <c r="M68" s="157">
        <f>G68*(1+L68/100)</f>
        <v>0</v>
      </c>
      <c r="N68" s="157">
        <v>0</v>
      </c>
      <c r="O68" s="157">
        <f>ROUND(E68*N68,2)</f>
        <v>0</v>
      </c>
      <c r="P68" s="157">
        <v>0</v>
      </c>
      <c r="Q68" s="157">
        <f>ROUND(E68*P68,2)</f>
        <v>0</v>
      </c>
      <c r="R68" s="157"/>
      <c r="S68" s="157" t="s">
        <v>120</v>
      </c>
      <c r="T68" s="157" t="s">
        <v>120</v>
      </c>
      <c r="U68" s="157">
        <v>0</v>
      </c>
      <c r="V68" s="157">
        <f>ROUND(E68*U68,2)</f>
        <v>0</v>
      </c>
      <c r="W68" s="157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2" t="s">
        <v>116</v>
      </c>
      <c r="B69" s="163" t="s">
        <v>75</v>
      </c>
      <c r="C69" s="181" t="s">
        <v>76</v>
      </c>
      <c r="D69" s="164"/>
      <c r="E69" s="165"/>
      <c r="F69" s="166"/>
      <c r="G69" s="167">
        <f>SUMIF(AG70:AG87,"&lt;&gt;NOR",G70:G87)</f>
        <v>0</v>
      </c>
      <c r="H69" s="161"/>
      <c r="I69" s="161">
        <f>SUM(I70:I87)</f>
        <v>0</v>
      </c>
      <c r="J69" s="161"/>
      <c r="K69" s="161">
        <f>SUM(K70:K87)</f>
        <v>0</v>
      </c>
      <c r="L69" s="161"/>
      <c r="M69" s="161">
        <f>SUM(M70:M87)</f>
        <v>0</v>
      </c>
      <c r="N69" s="161"/>
      <c r="O69" s="161">
        <f>SUM(O70:O87)</f>
        <v>0</v>
      </c>
      <c r="P69" s="161"/>
      <c r="Q69" s="161">
        <f>SUM(Q70:Q87)</f>
        <v>0</v>
      </c>
      <c r="R69" s="161"/>
      <c r="S69" s="161"/>
      <c r="T69" s="161"/>
      <c r="U69" s="161"/>
      <c r="V69" s="161">
        <f>SUM(V70:V87)</f>
        <v>8.6</v>
      </c>
      <c r="W69" s="161"/>
      <c r="AG69" t="s">
        <v>117</v>
      </c>
    </row>
    <row r="70" spans="1:60" outlineLevel="1" x14ac:dyDescent="0.2">
      <c r="A70" s="174">
        <v>40</v>
      </c>
      <c r="B70" s="175" t="s">
        <v>219</v>
      </c>
      <c r="C70" s="184" t="s">
        <v>220</v>
      </c>
      <c r="D70" s="176" t="s">
        <v>221</v>
      </c>
      <c r="E70" s="177">
        <v>1</v>
      </c>
      <c r="F70" s="178"/>
      <c r="G70" s="179">
        <f t="shared" ref="G70:G87" si="14">ROUND(E70*F70,2)</f>
        <v>0</v>
      </c>
      <c r="H70" s="158"/>
      <c r="I70" s="157">
        <f t="shared" ref="I70:I87" si="15">ROUND(E70*H70,2)</f>
        <v>0</v>
      </c>
      <c r="J70" s="158"/>
      <c r="K70" s="157">
        <f t="shared" ref="K70:K87" si="16">ROUND(E70*J70,2)</f>
        <v>0</v>
      </c>
      <c r="L70" s="157">
        <v>15</v>
      </c>
      <c r="M70" s="157">
        <f t="shared" ref="M70:M87" si="17">G70*(1+L70/100)</f>
        <v>0</v>
      </c>
      <c r="N70" s="157">
        <v>1.41E-3</v>
      </c>
      <c r="O70" s="157">
        <f t="shared" ref="O70:O87" si="18">ROUND(E70*N70,2)</f>
        <v>0</v>
      </c>
      <c r="P70" s="157">
        <v>0</v>
      </c>
      <c r="Q70" s="157">
        <f t="shared" ref="Q70:Q87" si="19">ROUND(E70*P70,2)</f>
        <v>0</v>
      </c>
      <c r="R70" s="157"/>
      <c r="S70" s="157" t="s">
        <v>120</v>
      </c>
      <c r="T70" s="157" t="s">
        <v>120</v>
      </c>
      <c r="U70" s="157">
        <v>1.575</v>
      </c>
      <c r="V70" s="157">
        <f t="shared" ref="V70:V87" si="20">ROUND(E70*U70,2)</f>
        <v>1.58</v>
      </c>
      <c r="W70" s="157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4">
        <v>41</v>
      </c>
      <c r="B71" s="175" t="s">
        <v>222</v>
      </c>
      <c r="C71" s="184" t="s">
        <v>223</v>
      </c>
      <c r="D71" s="176" t="s">
        <v>221</v>
      </c>
      <c r="E71" s="177">
        <v>1</v>
      </c>
      <c r="F71" s="178"/>
      <c r="G71" s="179">
        <f t="shared" si="14"/>
        <v>0</v>
      </c>
      <c r="H71" s="158"/>
      <c r="I71" s="157">
        <f t="shared" si="15"/>
        <v>0</v>
      </c>
      <c r="J71" s="158"/>
      <c r="K71" s="157">
        <f t="shared" si="16"/>
        <v>0</v>
      </c>
      <c r="L71" s="157">
        <v>15</v>
      </c>
      <c r="M71" s="157">
        <f t="shared" si="17"/>
        <v>0</v>
      </c>
      <c r="N71" s="157">
        <v>4.8999999999999998E-4</v>
      </c>
      <c r="O71" s="157">
        <f t="shared" si="18"/>
        <v>0</v>
      </c>
      <c r="P71" s="157">
        <v>0</v>
      </c>
      <c r="Q71" s="157">
        <f t="shared" si="19"/>
        <v>0</v>
      </c>
      <c r="R71" s="157"/>
      <c r="S71" s="157" t="s">
        <v>120</v>
      </c>
      <c r="T71" s="157" t="s">
        <v>120</v>
      </c>
      <c r="U71" s="157">
        <v>3.6</v>
      </c>
      <c r="V71" s="157">
        <f t="shared" si="20"/>
        <v>3.6</v>
      </c>
      <c r="W71" s="157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4">
        <v>42</v>
      </c>
      <c r="B72" s="175" t="s">
        <v>224</v>
      </c>
      <c r="C72" s="184" t="s">
        <v>225</v>
      </c>
      <c r="D72" s="176" t="s">
        <v>221</v>
      </c>
      <c r="E72" s="177">
        <v>3</v>
      </c>
      <c r="F72" s="178"/>
      <c r="G72" s="179">
        <f t="shared" si="14"/>
        <v>0</v>
      </c>
      <c r="H72" s="158"/>
      <c r="I72" s="157">
        <f t="shared" si="15"/>
        <v>0</v>
      </c>
      <c r="J72" s="158"/>
      <c r="K72" s="157">
        <f t="shared" si="16"/>
        <v>0</v>
      </c>
      <c r="L72" s="157">
        <v>15</v>
      </c>
      <c r="M72" s="157">
        <f t="shared" si="17"/>
        <v>0</v>
      </c>
      <c r="N72" s="157">
        <v>8.0000000000000007E-5</v>
      </c>
      <c r="O72" s="157">
        <f t="shared" si="18"/>
        <v>0</v>
      </c>
      <c r="P72" s="157">
        <v>0</v>
      </c>
      <c r="Q72" s="157">
        <f t="shared" si="19"/>
        <v>0</v>
      </c>
      <c r="R72" s="157"/>
      <c r="S72" s="157" t="s">
        <v>120</v>
      </c>
      <c r="T72" s="157" t="s">
        <v>120</v>
      </c>
      <c r="U72" s="157">
        <v>0.28999999999999998</v>
      </c>
      <c r="V72" s="157">
        <f t="shared" si="20"/>
        <v>0.87</v>
      </c>
      <c r="W72" s="157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4">
        <v>43</v>
      </c>
      <c r="B73" s="175" t="s">
        <v>226</v>
      </c>
      <c r="C73" s="184" t="s">
        <v>227</v>
      </c>
      <c r="D73" s="176" t="s">
        <v>221</v>
      </c>
      <c r="E73" s="177">
        <v>1</v>
      </c>
      <c r="F73" s="178"/>
      <c r="G73" s="179">
        <f t="shared" si="14"/>
        <v>0</v>
      </c>
      <c r="H73" s="158"/>
      <c r="I73" s="157">
        <f t="shared" si="15"/>
        <v>0</v>
      </c>
      <c r="J73" s="158"/>
      <c r="K73" s="157">
        <f t="shared" si="16"/>
        <v>0</v>
      </c>
      <c r="L73" s="157">
        <v>15</v>
      </c>
      <c r="M73" s="157">
        <f t="shared" si="17"/>
        <v>0</v>
      </c>
      <c r="N73" s="157">
        <v>1.2E-4</v>
      </c>
      <c r="O73" s="157">
        <f t="shared" si="18"/>
        <v>0</v>
      </c>
      <c r="P73" s="157">
        <v>0</v>
      </c>
      <c r="Q73" s="157">
        <f t="shared" si="19"/>
        <v>0</v>
      </c>
      <c r="R73" s="157"/>
      <c r="S73" s="157" t="s">
        <v>120</v>
      </c>
      <c r="T73" s="157" t="s">
        <v>120</v>
      </c>
      <c r="U73" s="157">
        <v>0.51700000000000002</v>
      </c>
      <c r="V73" s="157">
        <f t="shared" si="20"/>
        <v>0.52</v>
      </c>
      <c r="W73" s="157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4">
        <v>44</v>
      </c>
      <c r="B74" s="175" t="s">
        <v>228</v>
      </c>
      <c r="C74" s="184" t="s">
        <v>229</v>
      </c>
      <c r="D74" s="176" t="s">
        <v>141</v>
      </c>
      <c r="E74" s="177">
        <v>2</v>
      </c>
      <c r="F74" s="178"/>
      <c r="G74" s="179">
        <f t="shared" si="14"/>
        <v>0</v>
      </c>
      <c r="H74" s="158"/>
      <c r="I74" s="157">
        <f t="shared" si="15"/>
        <v>0</v>
      </c>
      <c r="J74" s="158"/>
      <c r="K74" s="157">
        <f t="shared" si="16"/>
        <v>0</v>
      </c>
      <c r="L74" s="157">
        <v>15</v>
      </c>
      <c r="M74" s="157">
        <f t="shared" si="17"/>
        <v>0</v>
      </c>
      <c r="N74" s="157">
        <v>1.8000000000000001E-4</v>
      </c>
      <c r="O74" s="157">
        <f t="shared" si="18"/>
        <v>0</v>
      </c>
      <c r="P74" s="157">
        <v>0</v>
      </c>
      <c r="Q74" s="157">
        <f t="shared" si="19"/>
        <v>0</v>
      </c>
      <c r="R74" s="157"/>
      <c r="S74" s="157" t="s">
        <v>120</v>
      </c>
      <c r="T74" s="157" t="s">
        <v>120</v>
      </c>
      <c r="U74" s="157">
        <v>0.52200000000000002</v>
      </c>
      <c r="V74" s="157">
        <f t="shared" si="20"/>
        <v>1.04</v>
      </c>
      <c r="W74" s="157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4">
        <v>45</v>
      </c>
      <c r="B75" s="175" t="s">
        <v>230</v>
      </c>
      <c r="C75" s="184" t="s">
        <v>231</v>
      </c>
      <c r="D75" s="176" t="s">
        <v>141</v>
      </c>
      <c r="E75" s="177">
        <v>1</v>
      </c>
      <c r="F75" s="178"/>
      <c r="G75" s="179">
        <f t="shared" si="14"/>
        <v>0</v>
      </c>
      <c r="H75" s="158"/>
      <c r="I75" s="157">
        <f t="shared" si="15"/>
        <v>0</v>
      </c>
      <c r="J75" s="158"/>
      <c r="K75" s="157">
        <f t="shared" si="16"/>
        <v>0</v>
      </c>
      <c r="L75" s="157">
        <v>15</v>
      </c>
      <c r="M75" s="157">
        <f t="shared" si="17"/>
        <v>0</v>
      </c>
      <c r="N75" s="157">
        <v>4.0999999999999999E-4</v>
      </c>
      <c r="O75" s="157">
        <f t="shared" si="18"/>
        <v>0</v>
      </c>
      <c r="P75" s="157">
        <v>0</v>
      </c>
      <c r="Q75" s="157">
        <f t="shared" si="19"/>
        <v>0</v>
      </c>
      <c r="R75" s="157"/>
      <c r="S75" s="157" t="s">
        <v>120</v>
      </c>
      <c r="T75" s="157" t="s">
        <v>120</v>
      </c>
      <c r="U75" s="157">
        <v>0.246</v>
      </c>
      <c r="V75" s="157">
        <f t="shared" si="20"/>
        <v>0.25</v>
      </c>
      <c r="W75" s="157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4">
        <v>46</v>
      </c>
      <c r="B76" s="175" t="s">
        <v>232</v>
      </c>
      <c r="C76" s="184" t="s">
        <v>233</v>
      </c>
      <c r="D76" s="176" t="s">
        <v>141</v>
      </c>
      <c r="E76" s="177">
        <v>1</v>
      </c>
      <c r="F76" s="178"/>
      <c r="G76" s="179">
        <f t="shared" si="14"/>
        <v>0</v>
      </c>
      <c r="H76" s="158"/>
      <c r="I76" s="157">
        <f t="shared" si="15"/>
        <v>0</v>
      </c>
      <c r="J76" s="158"/>
      <c r="K76" s="157">
        <f t="shared" si="16"/>
        <v>0</v>
      </c>
      <c r="L76" s="157">
        <v>15</v>
      </c>
      <c r="M76" s="157">
        <f t="shared" si="17"/>
        <v>0</v>
      </c>
      <c r="N76" s="157">
        <v>2.7999999999999998E-4</v>
      </c>
      <c r="O76" s="157">
        <f t="shared" si="18"/>
        <v>0</v>
      </c>
      <c r="P76" s="157">
        <v>0</v>
      </c>
      <c r="Q76" s="157">
        <f t="shared" si="19"/>
        <v>0</v>
      </c>
      <c r="R76" s="157"/>
      <c r="S76" s="157" t="s">
        <v>120</v>
      </c>
      <c r="T76" s="157" t="s">
        <v>120</v>
      </c>
      <c r="U76" s="157">
        <v>0.246</v>
      </c>
      <c r="V76" s="157">
        <f t="shared" si="20"/>
        <v>0.25</v>
      </c>
      <c r="W76" s="157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4">
        <v>47</v>
      </c>
      <c r="B77" s="175" t="s">
        <v>234</v>
      </c>
      <c r="C77" s="184" t="s">
        <v>235</v>
      </c>
      <c r="D77" s="176" t="s">
        <v>141</v>
      </c>
      <c r="E77" s="177">
        <v>2</v>
      </c>
      <c r="F77" s="178"/>
      <c r="G77" s="179">
        <f t="shared" si="14"/>
        <v>0</v>
      </c>
      <c r="H77" s="158"/>
      <c r="I77" s="157">
        <f t="shared" si="15"/>
        <v>0</v>
      </c>
      <c r="J77" s="158"/>
      <c r="K77" s="157">
        <f t="shared" si="16"/>
        <v>0</v>
      </c>
      <c r="L77" s="157">
        <v>15</v>
      </c>
      <c r="M77" s="157">
        <f t="shared" si="17"/>
        <v>0</v>
      </c>
      <c r="N77" s="157">
        <v>2.0000000000000001E-4</v>
      </c>
      <c r="O77" s="157">
        <f t="shared" si="18"/>
        <v>0</v>
      </c>
      <c r="P77" s="157">
        <v>0</v>
      </c>
      <c r="Q77" s="157">
        <f t="shared" si="19"/>
        <v>0</v>
      </c>
      <c r="R77" s="157"/>
      <c r="S77" s="157" t="s">
        <v>120</v>
      </c>
      <c r="T77" s="157" t="s">
        <v>120</v>
      </c>
      <c r="U77" s="157">
        <v>0.246</v>
      </c>
      <c r="V77" s="157">
        <f t="shared" si="20"/>
        <v>0.49</v>
      </c>
      <c r="W77" s="157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4">
        <v>48</v>
      </c>
      <c r="B78" s="175" t="s">
        <v>236</v>
      </c>
      <c r="C78" s="184" t="s">
        <v>296</v>
      </c>
      <c r="D78" s="176" t="s">
        <v>161</v>
      </c>
      <c r="E78" s="177">
        <v>2</v>
      </c>
      <c r="F78" s="178"/>
      <c r="G78" s="179">
        <f t="shared" si="14"/>
        <v>0</v>
      </c>
      <c r="H78" s="158"/>
      <c r="I78" s="157">
        <f t="shared" si="15"/>
        <v>0</v>
      </c>
      <c r="J78" s="158"/>
      <c r="K78" s="157">
        <f t="shared" si="16"/>
        <v>0</v>
      </c>
      <c r="L78" s="157">
        <v>15</v>
      </c>
      <c r="M78" s="157">
        <f t="shared" si="17"/>
        <v>0</v>
      </c>
      <c r="N78" s="157">
        <v>0</v>
      </c>
      <c r="O78" s="157">
        <f t="shared" si="18"/>
        <v>0</v>
      </c>
      <c r="P78" s="157">
        <v>0</v>
      </c>
      <c r="Q78" s="157">
        <f t="shared" si="19"/>
        <v>0</v>
      </c>
      <c r="R78" s="157"/>
      <c r="S78" s="157" t="s">
        <v>157</v>
      </c>
      <c r="T78" s="157" t="s">
        <v>164</v>
      </c>
      <c r="U78" s="157">
        <v>0</v>
      </c>
      <c r="V78" s="157">
        <f t="shared" si="20"/>
        <v>0</v>
      </c>
      <c r="W78" s="157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4">
        <v>49</v>
      </c>
      <c r="B79" s="175" t="s">
        <v>237</v>
      </c>
      <c r="C79" s="184" t="s">
        <v>297</v>
      </c>
      <c r="D79" s="176" t="s">
        <v>141</v>
      </c>
      <c r="E79" s="177">
        <v>1</v>
      </c>
      <c r="F79" s="178"/>
      <c r="G79" s="179">
        <f t="shared" si="14"/>
        <v>0</v>
      </c>
      <c r="H79" s="158"/>
      <c r="I79" s="157">
        <f t="shared" si="15"/>
        <v>0</v>
      </c>
      <c r="J79" s="158"/>
      <c r="K79" s="157">
        <f t="shared" si="16"/>
        <v>0</v>
      </c>
      <c r="L79" s="157">
        <v>15</v>
      </c>
      <c r="M79" s="157">
        <f t="shared" si="17"/>
        <v>0</v>
      </c>
      <c r="N79" s="157">
        <v>0</v>
      </c>
      <c r="O79" s="157">
        <f t="shared" si="18"/>
        <v>0</v>
      </c>
      <c r="P79" s="157">
        <v>0</v>
      </c>
      <c r="Q79" s="157">
        <f t="shared" si="19"/>
        <v>0</v>
      </c>
      <c r="R79" s="157"/>
      <c r="S79" s="157" t="s">
        <v>157</v>
      </c>
      <c r="T79" s="157" t="s">
        <v>158</v>
      </c>
      <c r="U79" s="157">
        <v>0</v>
      </c>
      <c r="V79" s="157">
        <f t="shared" si="20"/>
        <v>0</v>
      </c>
      <c r="W79" s="157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1.75" customHeight="1" outlineLevel="1" x14ac:dyDescent="0.2">
      <c r="A80" s="174">
        <v>50</v>
      </c>
      <c r="B80" s="175" t="s">
        <v>318</v>
      </c>
      <c r="C80" s="184" t="s">
        <v>319</v>
      </c>
      <c r="D80" s="176" t="s">
        <v>141</v>
      </c>
      <c r="E80" s="177">
        <v>1</v>
      </c>
      <c r="F80" s="178"/>
      <c r="G80" s="179">
        <v>0</v>
      </c>
      <c r="H80" s="158"/>
      <c r="I80" s="157"/>
      <c r="J80" s="158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1"/>
      <c r="Y80" s="151"/>
      <c r="Z80" s="151"/>
      <c r="AA80" s="151"/>
      <c r="AB80" s="151"/>
      <c r="AC80" s="151"/>
      <c r="AD80" s="151"/>
      <c r="AE80" s="151"/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4">
        <v>51</v>
      </c>
      <c r="B81" s="175" t="s">
        <v>238</v>
      </c>
      <c r="C81" s="184" t="s">
        <v>298</v>
      </c>
      <c r="D81" s="176" t="s">
        <v>141</v>
      </c>
      <c r="E81" s="177">
        <v>1</v>
      </c>
      <c r="F81" s="178"/>
      <c r="G81" s="179">
        <f t="shared" si="14"/>
        <v>0</v>
      </c>
      <c r="H81" s="158"/>
      <c r="I81" s="157">
        <f t="shared" si="15"/>
        <v>0</v>
      </c>
      <c r="J81" s="158"/>
      <c r="K81" s="157">
        <f t="shared" si="16"/>
        <v>0</v>
      </c>
      <c r="L81" s="157">
        <v>15</v>
      </c>
      <c r="M81" s="157">
        <f t="shared" si="17"/>
        <v>0</v>
      </c>
      <c r="N81" s="157">
        <v>0</v>
      </c>
      <c r="O81" s="157">
        <f t="shared" si="18"/>
        <v>0</v>
      </c>
      <c r="P81" s="157">
        <v>0</v>
      </c>
      <c r="Q81" s="157">
        <f t="shared" si="19"/>
        <v>0</v>
      </c>
      <c r="R81" s="157"/>
      <c r="S81" s="157" t="s">
        <v>157</v>
      </c>
      <c r="T81" s="157" t="s">
        <v>164</v>
      </c>
      <c r="U81" s="157">
        <v>0</v>
      </c>
      <c r="V81" s="157">
        <f t="shared" si="20"/>
        <v>0</v>
      </c>
      <c r="W81" s="157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4">
        <v>52</v>
      </c>
      <c r="B82" s="175" t="s">
        <v>239</v>
      </c>
      <c r="C82" s="184" t="s">
        <v>240</v>
      </c>
      <c r="D82" s="176" t="s">
        <v>141</v>
      </c>
      <c r="E82" s="177">
        <v>3</v>
      </c>
      <c r="F82" s="178"/>
      <c r="G82" s="179">
        <f t="shared" si="14"/>
        <v>0</v>
      </c>
      <c r="H82" s="158"/>
      <c r="I82" s="157">
        <f t="shared" si="15"/>
        <v>0</v>
      </c>
      <c r="J82" s="158"/>
      <c r="K82" s="157">
        <f t="shared" si="16"/>
        <v>0</v>
      </c>
      <c r="L82" s="157">
        <v>15</v>
      </c>
      <c r="M82" s="157">
        <f t="shared" si="17"/>
        <v>0</v>
      </c>
      <c r="N82" s="157">
        <v>0</v>
      </c>
      <c r="O82" s="157">
        <f t="shared" si="18"/>
        <v>0</v>
      </c>
      <c r="P82" s="157">
        <v>0</v>
      </c>
      <c r="Q82" s="157">
        <f t="shared" si="19"/>
        <v>0</v>
      </c>
      <c r="R82" s="157"/>
      <c r="S82" s="157" t="s">
        <v>157</v>
      </c>
      <c r="T82" s="157" t="s">
        <v>164</v>
      </c>
      <c r="U82" s="157">
        <v>0</v>
      </c>
      <c r="V82" s="157">
        <f t="shared" si="20"/>
        <v>0</v>
      </c>
      <c r="W82" s="157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4">
        <v>53</v>
      </c>
      <c r="B83" s="175" t="s">
        <v>241</v>
      </c>
      <c r="C83" s="184" t="s">
        <v>305</v>
      </c>
      <c r="D83" s="176" t="s">
        <v>141</v>
      </c>
      <c r="E83" s="177">
        <v>1</v>
      </c>
      <c r="F83" s="178"/>
      <c r="G83" s="179">
        <f t="shared" si="14"/>
        <v>0</v>
      </c>
      <c r="H83" s="158"/>
      <c r="I83" s="157">
        <f t="shared" si="15"/>
        <v>0</v>
      </c>
      <c r="J83" s="158"/>
      <c r="K83" s="157">
        <f t="shared" si="16"/>
        <v>0</v>
      </c>
      <c r="L83" s="157">
        <v>15</v>
      </c>
      <c r="M83" s="157">
        <f t="shared" si="17"/>
        <v>0</v>
      </c>
      <c r="N83" s="157">
        <v>0</v>
      </c>
      <c r="O83" s="157">
        <f t="shared" si="18"/>
        <v>0</v>
      </c>
      <c r="P83" s="157">
        <v>0</v>
      </c>
      <c r="Q83" s="157">
        <f t="shared" si="19"/>
        <v>0</v>
      </c>
      <c r="R83" s="157"/>
      <c r="S83" s="157" t="s">
        <v>157</v>
      </c>
      <c r="T83" s="157" t="s">
        <v>158</v>
      </c>
      <c r="U83" s="157">
        <v>0</v>
      </c>
      <c r="V83" s="157">
        <f t="shared" si="20"/>
        <v>0</v>
      </c>
      <c r="W83" s="157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4">
        <v>54</v>
      </c>
      <c r="B84" s="175" t="s">
        <v>238</v>
      </c>
      <c r="C84" s="184" t="s">
        <v>242</v>
      </c>
      <c r="D84" s="176" t="s">
        <v>141</v>
      </c>
      <c r="E84" s="177">
        <v>1</v>
      </c>
      <c r="F84" s="178"/>
      <c r="G84" s="179">
        <f t="shared" si="14"/>
        <v>0</v>
      </c>
      <c r="H84" s="158"/>
      <c r="I84" s="157">
        <f t="shared" si="15"/>
        <v>0</v>
      </c>
      <c r="J84" s="158"/>
      <c r="K84" s="157">
        <f t="shared" si="16"/>
        <v>0</v>
      </c>
      <c r="L84" s="157">
        <v>15</v>
      </c>
      <c r="M84" s="157">
        <f t="shared" si="17"/>
        <v>0</v>
      </c>
      <c r="N84" s="157">
        <v>1.8000000000000001E-4</v>
      </c>
      <c r="O84" s="157">
        <f t="shared" si="18"/>
        <v>0</v>
      </c>
      <c r="P84" s="157">
        <v>0</v>
      </c>
      <c r="Q84" s="157">
        <f t="shared" si="19"/>
        <v>0</v>
      </c>
      <c r="R84" s="157"/>
      <c r="S84" s="157" t="s">
        <v>157</v>
      </c>
      <c r="T84" s="157" t="s">
        <v>158</v>
      </c>
      <c r="U84" s="157">
        <v>0</v>
      </c>
      <c r="V84" s="157">
        <f t="shared" si="20"/>
        <v>0</v>
      </c>
      <c r="W84" s="157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4">
        <v>55</v>
      </c>
      <c r="B85" s="175" t="s">
        <v>238</v>
      </c>
      <c r="C85" s="184" t="s">
        <v>299</v>
      </c>
      <c r="D85" s="176" t="s">
        <v>141</v>
      </c>
      <c r="E85" s="177">
        <v>1</v>
      </c>
      <c r="F85" s="178"/>
      <c r="G85" s="179">
        <f t="shared" si="14"/>
        <v>0</v>
      </c>
      <c r="H85" s="158"/>
      <c r="I85" s="157">
        <f t="shared" si="15"/>
        <v>0</v>
      </c>
      <c r="J85" s="158"/>
      <c r="K85" s="157">
        <f t="shared" si="16"/>
        <v>0</v>
      </c>
      <c r="L85" s="157">
        <v>15</v>
      </c>
      <c r="M85" s="157">
        <f t="shared" si="17"/>
        <v>0</v>
      </c>
      <c r="N85" s="157">
        <v>0</v>
      </c>
      <c r="O85" s="157">
        <f t="shared" si="18"/>
        <v>0</v>
      </c>
      <c r="P85" s="157">
        <v>0</v>
      </c>
      <c r="Q85" s="157">
        <f t="shared" si="19"/>
        <v>0</v>
      </c>
      <c r="R85" s="157"/>
      <c r="S85" s="157" t="s">
        <v>157</v>
      </c>
      <c r="T85" s="157" t="s">
        <v>158</v>
      </c>
      <c r="U85" s="157">
        <v>0</v>
      </c>
      <c r="V85" s="157">
        <f t="shared" si="20"/>
        <v>0</v>
      </c>
      <c r="W85" s="157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68">
        <v>56</v>
      </c>
      <c r="B86" s="169" t="s">
        <v>238</v>
      </c>
      <c r="C86" s="182" t="s">
        <v>304</v>
      </c>
      <c r="D86" s="170" t="s">
        <v>141</v>
      </c>
      <c r="E86" s="171">
        <v>1</v>
      </c>
      <c r="F86" s="172"/>
      <c r="G86" s="173">
        <f t="shared" si="14"/>
        <v>0</v>
      </c>
      <c r="H86" s="158"/>
      <c r="I86" s="157">
        <f t="shared" si="15"/>
        <v>0</v>
      </c>
      <c r="J86" s="158"/>
      <c r="K86" s="157">
        <f t="shared" si="16"/>
        <v>0</v>
      </c>
      <c r="L86" s="157">
        <v>15</v>
      </c>
      <c r="M86" s="157">
        <f t="shared" si="17"/>
        <v>0</v>
      </c>
      <c r="N86" s="157">
        <v>0</v>
      </c>
      <c r="O86" s="157">
        <f t="shared" si="18"/>
        <v>0</v>
      </c>
      <c r="P86" s="157">
        <v>0</v>
      </c>
      <c r="Q86" s="157">
        <f t="shared" si="19"/>
        <v>0</v>
      </c>
      <c r="R86" s="157"/>
      <c r="S86" s="157" t="s">
        <v>157</v>
      </c>
      <c r="T86" s="157" t="s">
        <v>158</v>
      </c>
      <c r="U86" s="157">
        <v>0</v>
      </c>
      <c r="V86" s="157">
        <f t="shared" si="20"/>
        <v>0</v>
      </c>
      <c r="W86" s="157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243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4">
        <v>57</v>
      </c>
      <c r="B87" s="155" t="s">
        <v>244</v>
      </c>
      <c r="C87" s="185" t="s">
        <v>245</v>
      </c>
      <c r="D87" s="156" t="s">
        <v>0</v>
      </c>
      <c r="E87" s="180"/>
      <c r="F87" s="158"/>
      <c r="G87" s="157">
        <f t="shared" si="14"/>
        <v>0</v>
      </c>
      <c r="H87" s="158"/>
      <c r="I87" s="157">
        <f t="shared" si="15"/>
        <v>0</v>
      </c>
      <c r="J87" s="158"/>
      <c r="K87" s="157">
        <f t="shared" si="16"/>
        <v>0</v>
      </c>
      <c r="L87" s="157">
        <v>15</v>
      </c>
      <c r="M87" s="157">
        <f t="shared" si="17"/>
        <v>0</v>
      </c>
      <c r="N87" s="157">
        <v>0</v>
      </c>
      <c r="O87" s="157">
        <f t="shared" si="18"/>
        <v>0</v>
      </c>
      <c r="P87" s="157">
        <v>0</v>
      </c>
      <c r="Q87" s="157">
        <f t="shared" si="19"/>
        <v>0</v>
      </c>
      <c r="R87" s="157"/>
      <c r="S87" s="157" t="s">
        <v>120</v>
      </c>
      <c r="T87" s="157" t="s">
        <v>120</v>
      </c>
      <c r="U87" s="157">
        <v>0</v>
      </c>
      <c r="V87" s="157">
        <f t="shared" si="20"/>
        <v>0</v>
      </c>
      <c r="W87" s="157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190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2" t="s">
        <v>116</v>
      </c>
      <c r="B88" s="163" t="s">
        <v>79</v>
      </c>
      <c r="C88" s="181" t="s">
        <v>80</v>
      </c>
      <c r="D88" s="164"/>
      <c r="E88" s="165"/>
      <c r="F88" s="166"/>
      <c r="G88" s="167">
        <f>SUMIF(AG89:AG96,"&lt;&gt;NOR",G89:G96)</f>
        <v>0</v>
      </c>
      <c r="H88" s="161"/>
      <c r="I88" s="161">
        <f>SUM(I89:I96)</f>
        <v>0</v>
      </c>
      <c r="J88" s="161"/>
      <c r="K88" s="161">
        <f>SUM(K89:K96)</f>
        <v>0</v>
      </c>
      <c r="L88" s="161"/>
      <c r="M88" s="161">
        <f>SUM(M89:M96)</f>
        <v>0</v>
      </c>
      <c r="N88" s="161"/>
      <c r="O88" s="161">
        <f>SUM(O89:O96)</f>
        <v>0.02</v>
      </c>
      <c r="P88" s="161"/>
      <c r="Q88" s="161">
        <f>SUM(Q89:Q96)</f>
        <v>0</v>
      </c>
      <c r="R88" s="161"/>
      <c r="S88" s="161"/>
      <c r="T88" s="161"/>
      <c r="U88" s="161"/>
      <c r="V88" s="161">
        <f>SUM(V89:V96)</f>
        <v>3.7800000000000002</v>
      </c>
      <c r="W88" s="161"/>
      <c r="AG88" t="s">
        <v>117</v>
      </c>
    </row>
    <row r="89" spans="1:60" outlineLevel="1" x14ac:dyDescent="0.2">
      <c r="A89" s="168">
        <v>59</v>
      </c>
      <c r="B89" s="169" t="s">
        <v>247</v>
      </c>
      <c r="C89" s="182" t="s">
        <v>248</v>
      </c>
      <c r="D89" s="170" t="s">
        <v>119</v>
      </c>
      <c r="E89" s="171">
        <v>3.1960000000000002</v>
      </c>
      <c r="F89" s="172"/>
      <c r="G89" s="173">
        <f>ROUND(E89*F89,2)</f>
        <v>0</v>
      </c>
      <c r="H89" s="158"/>
      <c r="I89" s="157">
        <f>ROUND(E89*H89,2)</f>
        <v>0</v>
      </c>
      <c r="J89" s="158"/>
      <c r="K89" s="157">
        <f>ROUND(E89*J89,2)</f>
        <v>0</v>
      </c>
      <c r="L89" s="157">
        <v>15</v>
      </c>
      <c r="M89" s="157">
        <f>G89*(1+L89/100)</f>
        <v>0</v>
      </c>
      <c r="N89" s="157">
        <v>0</v>
      </c>
      <c r="O89" s="157">
        <f>ROUND(E89*N89,2)</f>
        <v>0</v>
      </c>
      <c r="P89" s="157">
        <v>0</v>
      </c>
      <c r="Q89" s="157">
        <f>ROUND(E89*P89,2)</f>
        <v>0</v>
      </c>
      <c r="R89" s="157"/>
      <c r="S89" s="157" t="s">
        <v>120</v>
      </c>
      <c r="T89" s="157" t="s">
        <v>120</v>
      </c>
      <c r="U89" s="157">
        <v>0.33100000000000002</v>
      </c>
      <c r="V89" s="157">
        <f>ROUND(E89*U89,2)</f>
        <v>1.06</v>
      </c>
      <c r="W89" s="157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179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4"/>
      <c r="B90" s="155"/>
      <c r="C90" s="183" t="s">
        <v>249</v>
      </c>
      <c r="D90" s="159"/>
      <c r="E90" s="160">
        <v>3.1960000000000002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123</v>
      </c>
      <c r="AH90" s="151">
        <v>0</v>
      </c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4">
        <v>60</v>
      </c>
      <c r="B91" s="175" t="s">
        <v>250</v>
      </c>
      <c r="C91" s="184" t="s">
        <v>251</v>
      </c>
      <c r="D91" s="176" t="s">
        <v>119</v>
      </c>
      <c r="E91" s="177">
        <v>3.1960000000000002</v>
      </c>
      <c r="F91" s="178"/>
      <c r="G91" s="179">
        <f>ROUND(E91*F91,2)</f>
        <v>0</v>
      </c>
      <c r="H91" s="158"/>
      <c r="I91" s="157">
        <f>ROUND(E91*H91,2)</f>
        <v>0</v>
      </c>
      <c r="J91" s="158"/>
      <c r="K91" s="157">
        <f>ROUND(E91*J91,2)</f>
        <v>0</v>
      </c>
      <c r="L91" s="157">
        <v>15</v>
      </c>
      <c r="M91" s="157">
        <f>G91*(1+L91/100)</f>
        <v>0</v>
      </c>
      <c r="N91" s="157">
        <v>2.5000000000000001E-3</v>
      </c>
      <c r="O91" s="157">
        <f>ROUND(E91*N91,2)</f>
        <v>0.01</v>
      </c>
      <c r="P91" s="157">
        <v>0</v>
      </c>
      <c r="Q91" s="157">
        <f>ROUND(E91*P91,2)</f>
        <v>0</v>
      </c>
      <c r="R91" s="157"/>
      <c r="S91" s="157" t="s">
        <v>252</v>
      </c>
      <c r="T91" s="157" t="s">
        <v>252</v>
      </c>
      <c r="U91" s="157">
        <v>0.85</v>
      </c>
      <c r="V91" s="157">
        <f>ROUND(E91*U91,2)</f>
        <v>2.72</v>
      </c>
      <c r="W91" s="157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ht="22.5" outlineLevel="1" x14ac:dyDescent="0.2">
      <c r="A92" s="168">
        <v>61</v>
      </c>
      <c r="B92" s="169" t="s">
        <v>253</v>
      </c>
      <c r="C92" s="182" t="s">
        <v>300</v>
      </c>
      <c r="D92" s="170" t="s">
        <v>119</v>
      </c>
      <c r="E92" s="171">
        <v>3.1960000000000002</v>
      </c>
      <c r="F92" s="172"/>
      <c r="G92" s="173">
        <f>ROUND(E92*F92,2)</f>
        <v>0</v>
      </c>
      <c r="H92" s="158"/>
      <c r="I92" s="157">
        <f>ROUND(E92*H92,2)</f>
        <v>0</v>
      </c>
      <c r="J92" s="158"/>
      <c r="K92" s="157">
        <f>ROUND(E92*J92,2)</f>
        <v>0</v>
      </c>
      <c r="L92" s="157">
        <v>15</v>
      </c>
      <c r="M92" s="157">
        <f>G92*(1+L92/100)</f>
        <v>0</v>
      </c>
      <c r="N92" s="157">
        <v>4.0000000000000002E-4</v>
      </c>
      <c r="O92" s="157">
        <f>ROUND(E92*N92,2)</f>
        <v>0</v>
      </c>
      <c r="P92" s="157">
        <v>0</v>
      </c>
      <c r="Q92" s="157">
        <f>ROUND(E92*P92,2)</f>
        <v>0</v>
      </c>
      <c r="R92" s="157"/>
      <c r="S92" s="157" t="s">
        <v>120</v>
      </c>
      <c r="T92" s="157" t="s">
        <v>120</v>
      </c>
      <c r="U92" s="157">
        <v>0</v>
      </c>
      <c r="V92" s="157">
        <f>ROUND(E92*U92,2)</f>
        <v>0</v>
      </c>
      <c r="W92" s="157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179</v>
      </c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54"/>
      <c r="B93" s="155"/>
      <c r="C93" s="183" t="s">
        <v>249</v>
      </c>
      <c r="D93" s="159"/>
      <c r="E93" s="160">
        <v>3.1960000000000002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123</v>
      </c>
      <c r="AH93" s="151">
        <v>0</v>
      </c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68">
        <v>62</v>
      </c>
      <c r="B94" s="169" t="s">
        <v>254</v>
      </c>
      <c r="C94" s="182" t="s">
        <v>301</v>
      </c>
      <c r="D94" s="170" t="s">
        <v>119</v>
      </c>
      <c r="E94" s="171">
        <v>3.5156000000000001</v>
      </c>
      <c r="F94" s="172"/>
      <c r="G94" s="173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15</v>
      </c>
      <c r="M94" s="157">
        <f>G94*(1+L94/100)</f>
        <v>0</v>
      </c>
      <c r="N94" s="157">
        <v>1.5399999999999999E-3</v>
      </c>
      <c r="O94" s="157">
        <f>ROUND(E94*N94,2)</f>
        <v>0.01</v>
      </c>
      <c r="P94" s="157">
        <v>0</v>
      </c>
      <c r="Q94" s="157">
        <f>ROUND(E94*P94,2)</f>
        <v>0</v>
      </c>
      <c r="R94" s="157"/>
      <c r="S94" s="157" t="s">
        <v>157</v>
      </c>
      <c r="T94" s="157" t="s">
        <v>164</v>
      </c>
      <c r="U94" s="157">
        <v>0</v>
      </c>
      <c r="V94" s="157">
        <f>ROUND(E94*U94,2)</f>
        <v>0</v>
      </c>
      <c r="W94" s="157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121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4"/>
      <c r="B95" s="155"/>
      <c r="C95" s="183" t="s">
        <v>255</v>
      </c>
      <c r="D95" s="159"/>
      <c r="E95" s="160">
        <v>3.5156000000000001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123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4">
        <v>63</v>
      </c>
      <c r="B96" s="155" t="s">
        <v>256</v>
      </c>
      <c r="C96" s="185" t="s">
        <v>257</v>
      </c>
      <c r="D96" s="156" t="s">
        <v>0</v>
      </c>
      <c r="E96" s="180"/>
      <c r="F96" s="158"/>
      <c r="G96" s="157">
        <f>ROUND(E96*F96,2)</f>
        <v>0</v>
      </c>
      <c r="H96" s="158"/>
      <c r="I96" s="157">
        <f>ROUND(E96*H96,2)</f>
        <v>0</v>
      </c>
      <c r="J96" s="158"/>
      <c r="K96" s="157">
        <f>ROUND(E96*J96,2)</f>
        <v>0</v>
      </c>
      <c r="L96" s="157">
        <v>15</v>
      </c>
      <c r="M96" s="157">
        <f>G96*(1+L96/100)</f>
        <v>0</v>
      </c>
      <c r="N96" s="157">
        <v>0</v>
      </c>
      <c r="O96" s="157">
        <f>ROUND(E96*N96,2)</f>
        <v>0</v>
      </c>
      <c r="P96" s="157">
        <v>0</v>
      </c>
      <c r="Q96" s="157">
        <f>ROUND(E96*P96,2)</f>
        <v>0</v>
      </c>
      <c r="R96" s="157"/>
      <c r="S96" s="157" t="s">
        <v>120</v>
      </c>
      <c r="T96" s="157" t="s">
        <v>120</v>
      </c>
      <c r="U96" s="157">
        <v>0</v>
      </c>
      <c r="V96" s="157">
        <f>ROUND(E96*U96,2)</f>
        <v>0</v>
      </c>
      <c r="W96" s="157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190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x14ac:dyDescent="0.2">
      <c r="A97" s="162" t="s">
        <v>116</v>
      </c>
      <c r="B97" s="163" t="s">
        <v>81</v>
      </c>
      <c r="C97" s="181" t="s">
        <v>82</v>
      </c>
      <c r="D97" s="164"/>
      <c r="E97" s="165"/>
      <c r="F97" s="166"/>
      <c r="G97" s="167">
        <f>SUMIF(AG98:AG105,"&lt;&gt;NOR",G98:G105)</f>
        <v>0</v>
      </c>
      <c r="H97" s="161"/>
      <c r="I97" s="161">
        <f>SUM(I98:I105)</f>
        <v>0</v>
      </c>
      <c r="J97" s="161"/>
      <c r="K97" s="161">
        <f>SUM(K98:K105)</f>
        <v>0</v>
      </c>
      <c r="L97" s="161"/>
      <c r="M97" s="161">
        <f>SUM(M98:M105)</f>
        <v>0</v>
      </c>
      <c r="N97" s="161"/>
      <c r="O97" s="161">
        <f>SUM(O98:O105)</f>
        <v>1.8800000000000001</v>
      </c>
      <c r="P97" s="161"/>
      <c r="Q97" s="161">
        <f>SUM(Q98:Q105)</f>
        <v>0</v>
      </c>
      <c r="R97" s="161"/>
      <c r="S97" s="161"/>
      <c r="T97" s="161"/>
      <c r="U97" s="161"/>
      <c r="V97" s="161">
        <f>SUM(V98:V105)</f>
        <v>39.54</v>
      </c>
      <c r="W97" s="161"/>
      <c r="AG97" t="s">
        <v>117</v>
      </c>
    </row>
    <row r="98" spans="1:60" ht="22.5" outlineLevel="1" x14ac:dyDescent="0.2">
      <c r="A98" s="168">
        <v>64</v>
      </c>
      <c r="B98" s="169" t="s">
        <v>258</v>
      </c>
      <c r="C98" s="182" t="s">
        <v>302</v>
      </c>
      <c r="D98" s="170" t="s">
        <v>119</v>
      </c>
      <c r="E98" s="171">
        <v>28</v>
      </c>
      <c r="F98" s="172"/>
      <c r="G98" s="173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15</v>
      </c>
      <c r="M98" s="157">
        <f>G98*(1+L98/100)</f>
        <v>0</v>
      </c>
      <c r="N98" s="157">
        <v>2.9999999999999997E-4</v>
      </c>
      <c r="O98" s="157">
        <f>ROUND(E98*N98,2)</f>
        <v>0.01</v>
      </c>
      <c r="P98" s="157">
        <v>0</v>
      </c>
      <c r="Q98" s="157">
        <f>ROUND(E98*P98,2)</f>
        <v>0</v>
      </c>
      <c r="R98" s="157"/>
      <c r="S98" s="157" t="s">
        <v>120</v>
      </c>
      <c r="T98" s="157" t="s">
        <v>120</v>
      </c>
      <c r="U98" s="157">
        <v>0</v>
      </c>
      <c r="V98" s="157">
        <f>ROUND(E98*U98,2)</f>
        <v>0</v>
      </c>
      <c r="W98" s="157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179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54"/>
      <c r="B99" s="155"/>
      <c r="C99" s="183" t="s">
        <v>306</v>
      </c>
      <c r="D99" s="159"/>
      <c r="E99" s="160">
        <v>28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123</v>
      </c>
      <c r="AH99" s="151">
        <v>0</v>
      </c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68">
        <v>65</v>
      </c>
      <c r="B100" s="169" t="s">
        <v>259</v>
      </c>
      <c r="C100" s="182" t="s">
        <v>308</v>
      </c>
      <c r="D100" s="170" t="s">
        <v>119</v>
      </c>
      <c r="E100" s="171">
        <v>28</v>
      </c>
      <c r="F100" s="172"/>
      <c r="G100" s="173">
        <f>ROUND(E100*F100,2)</f>
        <v>0</v>
      </c>
      <c r="H100" s="158"/>
      <c r="I100" s="157">
        <f>ROUND(E100*H100,2)</f>
        <v>0</v>
      </c>
      <c r="J100" s="158"/>
      <c r="K100" s="157">
        <f>ROUND(E100*J100,2)</f>
        <v>0</v>
      </c>
      <c r="L100" s="157">
        <v>15</v>
      </c>
      <c r="M100" s="157">
        <f>G100*(1+L100/100)</f>
        <v>0</v>
      </c>
      <c r="N100" s="157">
        <v>5.5800000000000002E-2</v>
      </c>
      <c r="O100" s="157">
        <f>ROUND(E100*N100,2)</f>
        <v>1.56</v>
      </c>
      <c r="P100" s="157">
        <v>0</v>
      </c>
      <c r="Q100" s="157">
        <f>ROUND(E100*P100,2)</f>
        <v>0</v>
      </c>
      <c r="R100" s="157"/>
      <c r="S100" s="157" t="s">
        <v>120</v>
      </c>
      <c r="T100" s="157" t="s">
        <v>120</v>
      </c>
      <c r="U100" s="157">
        <v>1.3480000000000001</v>
      </c>
      <c r="V100" s="157">
        <f>ROUND(E100*U100,2)</f>
        <v>37.74</v>
      </c>
      <c r="W100" s="157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179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4"/>
      <c r="B101" s="155"/>
      <c r="C101" s="183" t="s">
        <v>306</v>
      </c>
      <c r="D101" s="159"/>
      <c r="E101" s="160">
        <v>28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123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ht="22.5" outlineLevel="1" x14ac:dyDescent="0.2">
      <c r="A102" s="174">
        <v>66</v>
      </c>
      <c r="B102" s="175" t="s">
        <v>260</v>
      </c>
      <c r="C102" s="184" t="s">
        <v>261</v>
      </c>
      <c r="D102" s="176" t="s">
        <v>152</v>
      </c>
      <c r="E102" s="177">
        <v>15</v>
      </c>
      <c r="F102" s="178"/>
      <c r="G102" s="179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15</v>
      </c>
      <c r="M102" s="157">
        <f>G102*(1+L102/100)</f>
        <v>0</v>
      </c>
      <c r="N102" s="157">
        <v>0</v>
      </c>
      <c r="O102" s="157">
        <f>ROUND(E102*N102,2)</f>
        <v>0</v>
      </c>
      <c r="P102" s="157">
        <v>0</v>
      </c>
      <c r="Q102" s="157">
        <f>ROUND(E102*P102,2)</f>
        <v>0</v>
      </c>
      <c r="R102" s="157"/>
      <c r="S102" s="157" t="s">
        <v>120</v>
      </c>
      <c r="T102" s="157" t="s">
        <v>120</v>
      </c>
      <c r="U102" s="157">
        <v>0.12</v>
      </c>
      <c r="V102" s="157">
        <f>ROUND(E102*U102,2)</f>
        <v>1.8</v>
      </c>
      <c r="W102" s="157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179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68">
        <v>67</v>
      </c>
      <c r="B103" s="169" t="s">
        <v>262</v>
      </c>
      <c r="C103" s="182" t="s">
        <v>309</v>
      </c>
      <c r="D103" s="170" t="s">
        <v>119</v>
      </c>
      <c r="E103" s="171">
        <v>30.8</v>
      </c>
      <c r="F103" s="172"/>
      <c r="G103" s="173">
        <f>ROUND(E103*F103,2)</f>
        <v>0</v>
      </c>
      <c r="H103" s="158"/>
      <c r="I103" s="157">
        <f>ROUND(E103*H103,2)</f>
        <v>0</v>
      </c>
      <c r="J103" s="158"/>
      <c r="K103" s="157">
        <f>ROUND(E103*J103,2)</f>
        <v>0</v>
      </c>
      <c r="L103" s="157">
        <v>15</v>
      </c>
      <c r="M103" s="157">
        <f>G103*(1+L103/100)</f>
        <v>0</v>
      </c>
      <c r="N103" s="157">
        <v>0.01</v>
      </c>
      <c r="O103" s="157">
        <f>ROUND(E103*N103,2)</f>
        <v>0.31</v>
      </c>
      <c r="P103" s="157">
        <v>0</v>
      </c>
      <c r="Q103" s="157">
        <f>ROUND(E103*P103,2)</f>
        <v>0</v>
      </c>
      <c r="R103" s="157" t="s">
        <v>263</v>
      </c>
      <c r="S103" s="157" t="s">
        <v>120</v>
      </c>
      <c r="T103" s="157" t="s">
        <v>158</v>
      </c>
      <c r="U103" s="157">
        <v>0</v>
      </c>
      <c r="V103" s="157">
        <f>ROUND(E103*U103,2)</f>
        <v>0</v>
      </c>
      <c r="W103" s="157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246</v>
      </c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4"/>
      <c r="B104" s="155"/>
      <c r="C104" s="183" t="s">
        <v>307</v>
      </c>
      <c r="D104" s="159"/>
      <c r="E104" s="160">
        <v>30.8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123</v>
      </c>
      <c r="AH104" s="151">
        <v>0</v>
      </c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54">
        <v>68</v>
      </c>
      <c r="B105" s="155" t="s">
        <v>264</v>
      </c>
      <c r="C105" s="185" t="s">
        <v>265</v>
      </c>
      <c r="D105" s="156" t="s">
        <v>0</v>
      </c>
      <c r="E105" s="180"/>
      <c r="F105" s="158"/>
      <c r="G105" s="157">
        <f>ROUND(E105*F105,2)</f>
        <v>0</v>
      </c>
      <c r="H105" s="158"/>
      <c r="I105" s="157">
        <f>ROUND(E105*H105,2)</f>
        <v>0</v>
      </c>
      <c r="J105" s="158"/>
      <c r="K105" s="157">
        <f>ROUND(E105*J105,2)</f>
        <v>0</v>
      </c>
      <c r="L105" s="157">
        <v>15</v>
      </c>
      <c r="M105" s="157">
        <f>G105*(1+L105/100)</f>
        <v>0</v>
      </c>
      <c r="N105" s="157">
        <v>0</v>
      </c>
      <c r="O105" s="157">
        <f>ROUND(E105*N105,2)</f>
        <v>0</v>
      </c>
      <c r="P105" s="157">
        <v>0</v>
      </c>
      <c r="Q105" s="157">
        <f>ROUND(E105*P105,2)</f>
        <v>0</v>
      </c>
      <c r="R105" s="157"/>
      <c r="S105" s="157" t="s">
        <v>120</v>
      </c>
      <c r="T105" s="157" t="s">
        <v>120</v>
      </c>
      <c r="U105" s="157">
        <v>0</v>
      </c>
      <c r="V105" s="157">
        <f>ROUND(E105*U105,2)</f>
        <v>0</v>
      </c>
      <c r="W105" s="157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190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x14ac:dyDescent="0.2">
      <c r="A106" s="162" t="s">
        <v>116</v>
      </c>
      <c r="B106" s="163" t="s">
        <v>83</v>
      </c>
      <c r="C106" s="181" t="s">
        <v>84</v>
      </c>
      <c r="D106" s="164"/>
      <c r="E106" s="165"/>
      <c r="F106" s="166"/>
      <c r="G106" s="167">
        <v>0</v>
      </c>
      <c r="H106" s="161"/>
      <c r="I106" s="161">
        <f>SUM(I107:I109)</f>
        <v>0</v>
      </c>
      <c r="J106" s="161"/>
      <c r="K106" s="161">
        <f>SUM(K107:K109)</f>
        <v>0</v>
      </c>
      <c r="L106" s="161"/>
      <c r="M106" s="161">
        <f>SUM(M107:M109)</f>
        <v>0</v>
      </c>
      <c r="N106" s="161"/>
      <c r="O106" s="161">
        <f>SUM(O107:O109)</f>
        <v>0</v>
      </c>
      <c r="P106" s="161"/>
      <c r="Q106" s="161">
        <f>SUM(Q107:Q109)</f>
        <v>0</v>
      </c>
      <c r="R106" s="161"/>
      <c r="S106" s="161"/>
      <c r="T106" s="161"/>
      <c r="U106" s="161"/>
      <c r="V106" s="161">
        <f>SUM(V107:V109)</f>
        <v>0.51</v>
      </c>
      <c r="W106" s="161"/>
      <c r="AG106" t="s">
        <v>117</v>
      </c>
    </row>
    <row r="107" spans="1:60" outlineLevel="1" x14ac:dyDescent="0.2">
      <c r="A107" s="168">
        <v>69</v>
      </c>
      <c r="B107" s="169" t="s">
        <v>266</v>
      </c>
      <c r="C107" s="182" t="s">
        <v>267</v>
      </c>
      <c r="D107" s="170" t="s">
        <v>119</v>
      </c>
      <c r="E107" s="171">
        <v>3</v>
      </c>
      <c r="F107" s="172"/>
      <c r="G107" s="173">
        <f>ROUND(E107*F107,2)</f>
        <v>0</v>
      </c>
      <c r="H107" s="158"/>
      <c r="I107" s="157">
        <f>ROUND(E107*H107,2)</f>
        <v>0</v>
      </c>
      <c r="J107" s="158"/>
      <c r="K107" s="157">
        <f>ROUND(E107*J107,2)</f>
        <v>0</v>
      </c>
      <c r="L107" s="157">
        <v>15</v>
      </c>
      <c r="M107" s="157">
        <f>G107*(1+L107/100)</f>
        <v>0</v>
      </c>
      <c r="N107" s="157">
        <v>7.6999999999999996E-4</v>
      </c>
      <c r="O107" s="157">
        <f>ROUND(E107*N107,2)</f>
        <v>0</v>
      </c>
      <c r="P107" s="157">
        <v>0</v>
      </c>
      <c r="Q107" s="157">
        <f>ROUND(E107*P107,2)</f>
        <v>0</v>
      </c>
      <c r="R107" s="157"/>
      <c r="S107" s="157" t="s">
        <v>120</v>
      </c>
      <c r="T107" s="157" t="s">
        <v>120</v>
      </c>
      <c r="U107" s="157">
        <v>9.7439999999999999E-2</v>
      </c>
      <c r="V107" s="157">
        <f>ROUND(E107*U107,2)</f>
        <v>0.28999999999999998</v>
      </c>
      <c r="W107" s="157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179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4"/>
      <c r="B108" s="155"/>
      <c r="C108" s="183"/>
      <c r="D108" s="159"/>
      <c r="E108" s="160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123</v>
      </c>
      <c r="AH108" s="151">
        <v>0</v>
      </c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74">
        <v>70</v>
      </c>
      <c r="B109" s="175" t="s">
        <v>268</v>
      </c>
      <c r="C109" s="184" t="s">
        <v>303</v>
      </c>
      <c r="D109" s="176" t="s">
        <v>119</v>
      </c>
      <c r="E109" s="177">
        <v>3</v>
      </c>
      <c r="F109" s="178"/>
      <c r="G109" s="179">
        <f>ROUND(E109*F109,2)</f>
        <v>0</v>
      </c>
      <c r="H109" s="158"/>
      <c r="I109" s="157">
        <f>ROUND(E109*H109,2)</f>
        <v>0</v>
      </c>
      <c r="J109" s="158"/>
      <c r="K109" s="157">
        <f>ROUND(E109*J109,2)</f>
        <v>0</v>
      </c>
      <c r="L109" s="157">
        <v>15</v>
      </c>
      <c r="M109" s="157">
        <f>G109*(1+L109/100)</f>
        <v>0</v>
      </c>
      <c r="N109" s="157">
        <v>4.6000000000000001E-4</v>
      </c>
      <c r="O109" s="157">
        <f>ROUND(E109*N109,2)</f>
        <v>0</v>
      </c>
      <c r="P109" s="157">
        <v>0</v>
      </c>
      <c r="Q109" s="157">
        <f>ROUND(E109*P109,2)</f>
        <v>0</v>
      </c>
      <c r="R109" s="157"/>
      <c r="S109" s="157" t="s">
        <v>120</v>
      </c>
      <c r="T109" s="157" t="s">
        <v>120</v>
      </c>
      <c r="U109" s="157">
        <v>7.3099999999999998E-2</v>
      </c>
      <c r="V109" s="157">
        <f>ROUND(E109*U109,2)</f>
        <v>0.22</v>
      </c>
      <c r="W109" s="157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179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x14ac:dyDescent="0.2">
      <c r="A110" s="162" t="s">
        <v>116</v>
      </c>
      <c r="B110" s="163" t="s">
        <v>85</v>
      </c>
      <c r="C110" s="181" t="s">
        <v>86</v>
      </c>
      <c r="D110" s="164"/>
      <c r="E110" s="165"/>
      <c r="F110" s="166"/>
      <c r="G110" s="167">
        <f>SUMIF(AG111:AG111,"&lt;&gt;NOR",G111:G111)</f>
        <v>0</v>
      </c>
      <c r="H110" s="161"/>
      <c r="I110" s="161">
        <f>SUM(I111:I111)</f>
        <v>0</v>
      </c>
      <c r="J110" s="161"/>
      <c r="K110" s="161">
        <f>SUM(K111:K111)</f>
        <v>0</v>
      </c>
      <c r="L110" s="161"/>
      <c r="M110" s="161">
        <f>SUM(M111:M111)</f>
        <v>0</v>
      </c>
      <c r="N110" s="161"/>
      <c r="O110" s="161">
        <f>SUM(O111:O111)</f>
        <v>0</v>
      </c>
      <c r="P110" s="161"/>
      <c r="Q110" s="161">
        <f>SUM(Q111:Q111)</f>
        <v>0</v>
      </c>
      <c r="R110" s="161"/>
      <c r="S110" s="161"/>
      <c r="T110" s="161"/>
      <c r="U110" s="161"/>
      <c r="V110" s="161">
        <f>SUM(V111:V111)</f>
        <v>0</v>
      </c>
      <c r="W110" s="161"/>
      <c r="AG110" t="s">
        <v>117</v>
      </c>
    </row>
    <row r="111" spans="1:60" outlineLevel="1" x14ac:dyDescent="0.2">
      <c r="A111" s="174">
        <v>71</v>
      </c>
      <c r="B111" s="175" t="s">
        <v>269</v>
      </c>
      <c r="C111" s="184" t="s">
        <v>270</v>
      </c>
      <c r="D111" s="176" t="s">
        <v>161</v>
      </c>
      <c r="E111" s="177">
        <v>1</v>
      </c>
      <c r="F111" s="178"/>
      <c r="G111" s="179">
        <f>ROUND(E111*F111,2)</f>
        <v>0</v>
      </c>
      <c r="H111" s="158"/>
      <c r="I111" s="157">
        <f>ROUND(E111*H111,2)</f>
        <v>0</v>
      </c>
      <c r="J111" s="158"/>
      <c r="K111" s="157">
        <f>ROUND(E111*J111,2)</f>
        <v>0</v>
      </c>
      <c r="L111" s="157">
        <v>15</v>
      </c>
      <c r="M111" s="157">
        <f>G111*(1+L111/100)</f>
        <v>0</v>
      </c>
      <c r="N111" s="157">
        <v>0</v>
      </c>
      <c r="O111" s="157">
        <f>ROUND(E111*N111,2)</f>
        <v>0</v>
      </c>
      <c r="P111" s="157">
        <v>0</v>
      </c>
      <c r="Q111" s="157">
        <f>ROUND(E111*P111,2)</f>
        <v>0</v>
      </c>
      <c r="R111" s="157"/>
      <c r="S111" s="157" t="s">
        <v>157</v>
      </c>
      <c r="T111" s="157" t="s">
        <v>158</v>
      </c>
      <c r="U111" s="157">
        <v>0</v>
      </c>
      <c r="V111" s="157">
        <f>ROUND(E111*U111,2)</f>
        <v>0</v>
      </c>
      <c r="W111" s="157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121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2" t="s">
        <v>116</v>
      </c>
      <c r="B112" s="163" t="s">
        <v>87</v>
      </c>
      <c r="C112" s="181" t="s">
        <v>88</v>
      </c>
      <c r="D112" s="164"/>
      <c r="E112" s="165"/>
      <c r="F112" s="166"/>
      <c r="G112" s="167">
        <f>SUMIF(AG113:AG118,"&lt;&gt;NOR",G113:G118)</f>
        <v>0</v>
      </c>
      <c r="H112" s="161"/>
      <c r="I112" s="161">
        <f>SUM(I113:I118)</f>
        <v>0</v>
      </c>
      <c r="J112" s="161"/>
      <c r="K112" s="161">
        <f>SUM(K113:K118)</f>
        <v>0</v>
      </c>
      <c r="L112" s="161"/>
      <c r="M112" s="161">
        <f>SUM(M113:M118)</f>
        <v>0</v>
      </c>
      <c r="N112" s="161"/>
      <c r="O112" s="161">
        <f>SUM(O113:O118)</f>
        <v>0</v>
      </c>
      <c r="P112" s="161"/>
      <c r="Q112" s="161">
        <f>SUM(Q113:Q118)</f>
        <v>0</v>
      </c>
      <c r="R112" s="161"/>
      <c r="S112" s="161"/>
      <c r="T112" s="161"/>
      <c r="U112" s="161"/>
      <c r="V112" s="161">
        <f>SUM(V113:V118)</f>
        <v>7.68</v>
      </c>
      <c r="W112" s="161"/>
      <c r="AG112" t="s">
        <v>117</v>
      </c>
    </row>
    <row r="113" spans="1:60" outlineLevel="1" x14ac:dyDescent="0.2">
      <c r="A113" s="174">
        <v>72</v>
      </c>
      <c r="B113" s="175" t="s">
        <v>271</v>
      </c>
      <c r="C113" s="184" t="s">
        <v>272</v>
      </c>
      <c r="D113" s="176" t="s">
        <v>170</v>
      </c>
      <c r="E113" s="177">
        <v>1.774</v>
      </c>
      <c r="F113" s="178"/>
      <c r="G113" s="179">
        <f t="shared" ref="G113:G118" si="21">ROUND(E113*F113,2)</f>
        <v>0</v>
      </c>
      <c r="H113" s="158"/>
      <c r="I113" s="157">
        <f t="shared" ref="I113:I118" si="22">ROUND(E113*H113,2)</f>
        <v>0</v>
      </c>
      <c r="J113" s="158"/>
      <c r="K113" s="157">
        <f t="shared" ref="K113:K118" si="23">ROUND(E113*J113,2)</f>
        <v>0</v>
      </c>
      <c r="L113" s="157">
        <v>15</v>
      </c>
      <c r="M113" s="157">
        <f t="shared" ref="M113:M118" si="24">G113*(1+L113/100)</f>
        <v>0</v>
      </c>
      <c r="N113" s="157">
        <v>0</v>
      </c>
      <c r="O113" s="157">
        <f t="shared" ref="O113:O118" si="25">ROUND(E113*N113,2)</f>
        <v>0</v>
      </c>
      <c r="P113" s="157">
        <v>0</v>
      </c>
      <c r="Q113" s="157">
        <f t="shared" ref="Q113:Q118" si="26">ROUND(E113*P113,2)</f>
        <v>0</v>
      </c>
      <c r="R113" s="157"/>
      <c r="S113" s="157" t="s">
        <v>120</v>
      </c>
      <c r="T113" s="157" t="s">
        <v>120</v>
      </c>
      <c r="U113" s="157">
        <v>0.93300000000000005</v>
      </c>
      <c r="V113" s="157">
        <f t="shared" ref="V113:V118" si="27">ROUND(E113*U113,2)</f>
        <v>1.66</v>
      </c>
      <c r="W113" s="157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4">
        <v>73</v>
      </c>
      <c r="B114" s="175" t="s">
        <v>274</v>
      </c>
      <c r="C114" s="184" t="s">
        <v>275</v>
      </c>
      <c r="D114" s="176" t="s">
        <v>170</v>
      </c>
      <c r="E114" s="177">
        <v>5.3220000000000001</v>
      </c>
      <c r="F114" s="178"/>
      <c r="G114" s="179">
        <f t="shared" si="21"/>
        <v>0</v>
      </c>
      <c r="H114" s="158"/>
      <c r="I114" s="157">
        <f t="shared" si="22"/>
        <v>0</v>
      </c>
      <c r="J114" s="158"/>
      <c r="K114" s="157">
        <f t="shared" si="23"/>
        <v>0</v>
      </c>
      <c r="L114" s="157">
        <v>15</v>
      </c>
      <c r="M114" s="157">
        <f t="shared" si="24"/>
        <v>0</v>
      </c>
      <c r="N114" s="157">
        <v>0</v>
      </c>
      <c r="O114" s="157">
        <f t="shared" si="25"/>
        <v>0</v>
      </c>
      <c r="P114" s="157">
        <v>0</v>
      </c>
      <c r="Q114" s="157">
        <f t="shared" si="26"/>
        <v>0</v>
      </c>
      <c r="R114" s="157"/>
      <c r="S114" s="157" t="s">
        <v>120</v>
      </c>
      <c r="T114" s="157" t="s">
        <v>120</v>
      </c>
      <c r="U114" s="157">
        <v>0.65300000000000002</v>
      </c>
      <c r="V114" s="157">
        <f t="shared" si="27"/>
        <v>3.48</v>
      </c>
      <c r="W114" s="157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4">
        <v>74</v>
      </c>
      <c r="B115" s="175" t="s">
        <v>276</v>
      </c>
      <c r="C115" s="184" t="s">
        <v>277</v>
      </c>
      <c r="D115" s="176" t="s">
        <v>170</v>
      </c>
      <c r="E115" s="177">
        <v>1.774</v>
      </c>
      <c r="F115" s="178"/>
      <c r="G115" s="179">
        <f t="shared" si="21"/>
        <v>0</v>
      </c>
      <c r="H115" s="158"/>
      <c r="I115" s="157">
        <f t="shared" si="22"/>
        <v>0</v>
      </c>
      <c r="J115" s="158"/>
      <c r="K115" s="157">
        <f t="shared" si="23"/>
        <v>0</v>
      </c>
      <c r="L115" s="157">
        <v>15</v>
      </c>
      <c r="M115" s="157">
        <f t="shared" si="24"/>
        <v>0</v>
      </c>
      <c r="N115" s="157">
        <v>0</v>
      </c>
      <c r="O115" s="157">
        <f t="shared" si="25"/>
        <v>0</v>
      </c>
      <c r="P115" s="157">
        <v>0</v>
      </c>
      <c r="Q115" s="157">
        <f t="shared" si="26"/>
        <v>0</v>
      </c>
      <c r="R115" s="157"/>
      <c r="S115" s="157" t="s">
        <v>120</v>
      </c>
      <c r="T115" s="157" t="s">
        <v>120</v>
      </c>
      <c r="U115" s="157">
        <v>0.49</v>
      </c>
      <c r="V115" s="157">
        <f t="shared" si="27"/>
        <v>0.87</v>
      </c>
      <c r="W115" s="157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4">
        <v>75</v>
      </c>
      <c r="B116" s="175" t="s">
        <v>278</v>
      </c>
      <c r="C116" s="184" t="s">
        <v>279</v>
      </c>
      <c r="D116" s="176" t="s">
        <v>170</v>
      </c>
      <c r="E116" s="177">
        <v>15.965999999999999</v>
      </c>
      <c r="F116" s="178"/>
      <c r="G116" s="179">
        <f t="shared" si="21"/>
        <v>0</v>
      </c>
      <c r="H116" s="158"/>
      <c r="I116" s="157">
        <f t="shared" si="22"/>
        <v>0</v>
      </c>
      <c r="J116" s="158"/>
      <c r="K116" s="157">
        <f t="shared" si="23"/>
        <v>0</v>
      </c>
      <c r="L116" s="157">
        <v>15</v>
      </c>
      <c r="M116" s="157">
        <f t="shared" si="24"/>
        <v>0</v>
      </c>
      <c r="N116" s="157">
        <v>0</v>
      </c>
      <c r="O116" s="157">
        <f t="shared" si="25"/>
        <v>0</v>
      </c>
      <c r="P116" s="157">
        <v>0</v>
      </c>
      <c r="Q116" s="157">
        <f t="shared" si="26"/>
        <v>0</v>
      </c>
      <c r="R116" s="157"/>
      <c r="S116" s="157" t="s">
        <v>120</v>
      </c>
      <c r="T116" s="157" t="s">
        <v>120</v>
      </c>
      <c r="U116" s="157">
        <v>0</v>
      </c>
      <c r="V116" s="157">
        <f t="shared" si="27"/>
        <v>0</v>
      </c>
      <c r="W116" s="157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4">
        <v>76</v>
      </c>
      <c r="B117" s="175" t="s">
        <v>280</v>
      </c>
      <c r="C117" s="184" t="s">
        <v>281</v>
      </c>
      <c r="D117" s="176" t="s">
        <v>170</v>
      </c>
      <c r="E117" s="177">
        <v>1.774</v>
      </c>
      <c r="F117" s="178"/>
      <c r="G117" s="179">
        <f t="shared" si="21"/>
        <v>0</v>
      </c>
      <c r="H117" s="158"/>
      <c r="I117" s="157">
        <f t="shared" si="22"/>
        <v>0</v>
      </c>
      <c r="J117" s="158"/>
      <c r="K117" s="157">
        <f t="shared" si="23"/>
        <v>0</v>
      </c>
      <c r="L117" s="157">
        <v>15</v>
      </c>
      <c r="M117" s="157">
        <f t="shared" si="24"/>
        <v>0</v>
      </c>
      <c r="N117" s="157">
        <v>0</v>
      </c>
      <c r="O117" s="157">
        <f t="shared" si="25"/>
        <v>0</v>
      </c>
      <c r="P117" s="157">
        <v>0</v>
      </c>
      <c r="Q117" s="157">
        <f t="shared" si="26"/>
        <v>0</v>
      </c>
      <c r="R117" s="157"/>
      <c r="S117" s="157" t="s">
        <v>120</v>
      </c>
      <c r="T117" s="157" t="s">
        <v>120</v>
      </c>
      <c r="U117" s="157">
        <v>0.94199999999999995</v>
      </c>
      <c r="V117" s="157">
        <f t="shared" si="27"/>
        <v>1.67</v>
      </c>
      <c r="W117" s="157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4">
        <v>77</v>
      </c>
      <c r="B118" s="175" t="s">
        <v>282</v>
      </c>
      <c r="C118" s="184" t="s">
        <v>283</v>
      </c>
      <c r="D118" s="176" t="s">
        <v>170</v>
      </c>
      <c r="E118" s="177">
        <v>1.774</v>
      </c>
      <c r="F118" s="178"/>
      <c r="G118" s="179">
        <f t="shared" si="21"/>
        <v>0</v>
      </c>
      <c r="H118" s="158"/>
      <c r="I118" s="157">
        <f t="shared" si="22"/>
        <v>0</v>
      </c>
      <c r="J118" s="158"/>
      <c r="K118" s="157">
        <f t="shared" si="23"/>
        <v>0</v>
      </c>
      <c r="L118" s="157">
        <v>15</v>
      </c>
      <c r="M118" s="157">
        <f t="shared" si="24"/>
        <v>0</v>
      </c>
      <c r="N118" s="157">
        <v>0</v>
      </c>
      <c r="O118" s="157">
        <f t="shared" si="25"/>
        <v>0</v>
      </c>
      <c r="P118" s="157">
        <v>0</v>
      </c>
      <c r="Q118" s="157">
        <f t="shared" si="26"/>
        <v>0</v>
      </c>
      <c r="R118" s="157"/>
      <c r="S118" s="157" t="s">
        <v>120</v>
      </c>
      <c r="T118" s="157" t="s">
        <v>120</v>
      </c>
      <c r="U118" s="157">
        <v>0</v>
      </c>
      <c r="V118" s="157">
        <f t="shared" si="27"/>
        <v>0</v>
      </c>
      <c r="W118" s="157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273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62" t="s">
        <v>116</v>
      </c>
      <c r="B119" s="163" t="s">
        <v>90</v>
      </c>
      <c r="C119" s="181" t="s">
        <v>29</v>
      </c>
      <c r="D119" s="164"/>
      <c r="E119" s="165"/>
      <c r="F119" s="166"/>
      <c r="G119" s="167">
        <f>SUMIF(AG120:AG122,"&lt;&gt;NOR",G120:G122)</f>
        <v>0</v>
      </c>
      <c r="H119" s="161"/>
      <c r="I119" s="161">
        <f>SUM(I120:I122)</f>
        <v>0</v>
      </c>
      <c r="J119" s="161"/>
      <c r="K119" s="161">
        <f>SUM(K120:K122)</f>
        <v>0</v>
      </c>
      <c r="L119" s="161"/>
      <c r="M119" s="161">
        <f>SUM(M120:M122)</f>
        <v>0</v>
      </c>
      <c r="N119" s="161"/>
      <c r="O119" s="161">
        <f>SUM(O120:O122)</f>
        <v>0</v>
      </c>
      <c r="P119" s="161"/>
      <c r="Q119" s="161">
        <f>SUM(Q120:Q122)</f>
        <v>0</v>
      </c>
      <c r="R119" s="161"/>
      <c r="S119" s="161"/>
      <c r="T119" s="161"/>
      <c r="U119" s="161"/>
      <c r="V119" s="161">
        <f>SUM(V120:V122)</f>
        <v>0</v>
      </c>
      <c r="W119" s="161"/>
      <c r="AG119" t="s">
        <v>117</v>
      </c>
    </row>
    <row r="120" spans="1:60" outlineLevel="1" x14ac:dyDescent="0.2">
      <c r="A120" s="174">
        <v>78</v>
      </c>
      <c r="B120" s="175" t="s">
        <v>284</v>
      </c>
      <c r="C120" s="184" t="s">
        <v>285</v>
      </c>
      <c r="D120" s="176" t="s">
        <v>286</v>
      </c>
      <c r="E120" s="177">
        <v>1</v>
      </c>
      <c r="F120" s="178"/>
      <c r="G120" s="179">
        <f>ROUND(E120*F120,2)</f>
        <v>0</v>
      </c>
      <c r="H120" s="158"/>
      <c r="I120" s="157">
        <f>ROUND(E120*H120,2)</f>
        <v>0</v>
      </c>
      <c r="J120" s="158"/>
      <c r="K120" s="157">
        <f>ROUND(E120*J120,2)</f>
        <v>0</v>
      </c>
      <c r="L120" s="157">
        <v>15</v>
      </c>
      <c r="M120" s="157">
        <f>G120*(1+L120/100)</f>
        <v>0</v>
      </c>
      <c r="N120" s="157">
        <v>0</v>
      </c>
      <c r="O120" s="157">
        <f>ROUND(E120*N120,2)</f>
        <v>0</v>
      </c>
      <c r="P120" s="157">
        <v>0</v>
      </c>
      <c r="Q120" s="157">
        <f>ROUND(E120*P120,2)</f>
        <v>0</v>
      </c>
      <c r="R120" s="157"/>
      <c r="S120" s="157" t="s">
        <v>120</v>
      </c>
      <c r="T120" s="157" t="s">
        <v>158</v>
      </c>
      <c r="U120" s="157">
        <v>0</v>
      </c>
      <c r="V120" s="157">
        <f>ROUND(E120*U120,2)</f>
        <v>0</v>
      </c>
      <c r="W120" s="157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4">
        <v>79</v>
      </c>
      <c r="B121" s="175" t="s">
        <v>288</v>
      </c>
      <c r="C121" s="184" t="s">
        <v>289</v>
      </c>
      <c r="D121" s="176" t="s">
        <v>286</v>
      </c>
      <c r="E121" s="177">
        <v>1</v>
      </c>
      <c r="F121" s="178"/>
      <c r="G121" s="179">
        <f>ROUND(E121*F121,2)</f>
        <v>0</v>
      </c>
      <c r="H121" s="158"/>
      <c r="I121" s="157">
        <f>ROUND(E121*H121,2)</f>
        <v>0</v>
      </c>
      <c r="J121" s="158"/>
      <c r="K121" s="157">
        <f>ROUND(E121*J121,2)</f>
        <v>0</v>
      </c>
      <c r="L121" s="157">
        <v>15</v>
      </c>
      <c r="M121" s="157">
        <f>G121*(1+L121/100)</f>
        <v>0</v>
      </c>
      <c r="N121" s="157">
        <v>0</v>
      </c>
      <c r="O121" s="157">
        <f>ROUND(E121*N121,2)</f>
        <v>0</v>
      </c>
      <c r="P121" s="157">
        <v>0</v>
      </c>
      <c r="Q121" s="157">
        <f>ROUND(E121*P121,2)</f>
        <v>0</v>
      </c>
      <c r="R121" s="157"/>
      <c r="S121" s="157" t="s">
        <v>157</v>
      </c>
      <c r="T121" s="157" t="s">
        <v>158</v>
      </c>
      <c r="U121" s="157">
        <v>0</v>
      </c>
      <c r="V121" s="157">
        <f>ROUND(E121*U121,2)</f>
        <v>0</v>
      </c>
      <c r="W121" s="157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68">
        <v>80</v>
      </c>
      <c r="B122" s="169" t="s">
        <v>290</v>
      </c>
      <c r="C122" s="182" t="s">
        <v>291</v>
      </c>
      <c r="D122" s="170" t="s">
        <v>286</v>
      </c>
      <c r="E122" s="171">
        <v>1</v>
      </c>
      <c r="F122" s="172"/>
      <c r="G122" s="173">
        <f>ROUND(E122*F122,2)</f>
        <v>0</v>
      </c>
      <c r="H122" s="158"/>
      <c r="I122" s="157">
        <f>ROUND(E122*H122,2)</f>
        <v>0</v>
      </c>
      <c r="J122" s="158"/>
      <c r="K122" s="157">
        <f>ROUND(E122*J122,2)</f>
        <v>0</v>
      </c>
      <c r="L122" s="157">
        <v>15</v>
      </c>
      <c r="M122" s="157">
        <f>G122*(1+L122/100)</f>
        <v>0</v>
      </c>
      <c r="N122" s="157">
        <v>0</v>
      </c>
      <c r="O122" s="157">
        <f>ROUND(E122*N122,2)</f>
        <v>0</v>
      </c>
      <c r="P122" s="157">
        <v>0</v>
      </c>
      <c r="Q122" s="157">
        <f>ROUND(E122*P122,2)</f>
        <v>0</v>
      </c>
      <c r="R122" s="157"/>
      <c r="S122" s="157" t="s">
        <v>157</v>
      </c>
      <c r="T122" s="157" t="s">
        <v>158</v>
      </c>
      <c r="U122" s="157">
        <v>0</v>
      </c>
      <c r="V122" s="157">
        <f>ROUND(E122*U122,2)</f>
        <v>0</v>
      </c>
      <c r="W122" s="157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287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ht="13.5" thickBot="1" x14ac:dyDescent="0.25">
      <c r="A123" s="5"/>
      <c r="B123" s="6"/>
      <c r="C123" s="186"/>
      <c r="D123" s="8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v>15</v>
      </c>
      <c r="AF123">
        <v>21</v>
      </c>
    </row>
    <row r="124" spans="1:60" x14ac:dyDescent="0.2">
      <c r="A124" s="189"/>
      <c r="B124" s="190"/>
      <c r="C124" s="191"/>
      <c r="D124" s="192"/>
      <c r="E124" s="193"/>
      <c r="F124" s="193"/>
      <c r="G124" s="194">
        <v>0</v>
      </c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AE124">
        <f>SUMIF(L7:L122,AE123,G7:G122)</f>
        <v>0</v>
      </c>
      <c r="AF124">
        <f>SUMIF(L7:L122,AF123,G7:G122)</f>
        <v>0</v>
      </c>
      <c r="AG124" t="s">
        <v>292</v>
      </c>
    </row>
    <row r="125" spans="1:60" ht="13.5" thickBot="1" x14ac:dyDescent="0.25">
      <c r="A125" s="195"/>
      <c r="B125" s="196" t="s">
        <v>31</v>
      </c>
      <c r="C125" s="197"/>
      <c r="D125" s="198"/>
      <c r="E125" s="199"/>
      <c r="F125" s="199"/>
      <c r="G125" s="200">
        <f>SUM(G8:G124)</f>
        <v>0</v>
      </c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5"/>
      <c r="B126" s="6"/>
      <c r="C126" s="186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68" t="s">
        <v>293</v>
      </c>
      <c r="B127" s="268"/>
      <c r="C127" s="269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49"/>
      <c r="B128" s="250"/>
      <c r="C128" s="251"/>
      <c r="D128" s="250"/>
      <c r="E128" s="250"/>
      <c r="F128" s="250"/>
      <c r="G128" s="252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AG128" t="s">
        <v>294</v>
      </c>
    </row>
    <row r="129" spans="1:33" x14ac:dyDescent="0.2">
      <c r="A129" s="253"/>
      <c r="B129" s="254"/>
      <c r="C129" s="255"/>
      <c r="D129" s="254"/>
      <c r="E129" s="254"/>
      <c r="F129" s="254"/>
      <c r="G129" s="256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53"/>
      <c r="B130" s="254"/>
      <c r="C130" s="255"/>
      <c r="D130" s="254"/>
      <c r="E130" s="254"/>
      <c r="F130" s="254"/>
      <c r="G130" s="256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3"/>
      <c r="B131" s="254"/>
      <c r="C131" s="255"/>
      <c r="D131" s="254"/>
      <c r="E131" s="254"/>
      <c r="F131" s="254"/>
      <c r="G131" s="256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57"/>
      <c r="B132" s="258"/>
      <c r="C132" s="259"/>
      <c r="D132" s="258"/>
      <c r="E132" s="258"/>
      <c r="F132" s="258"/>
      <c r="G132" s="260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5"/>
      <c r="B133" s="6"/>
      <c r="C133" s="186"/>
      <c r="D133" s="8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C134" s="187"/>
      <c r="D134" s="142"/>
      <c r="AG134" t="s">
        <v>295</v>
      </c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</sheetData>
  <mergeCells count="6">
    <mergeCell ref="A128:G132"/>
    <mergeCell ref="A1:G1"/>
    <mergeCell ref="C2:G2"/>
    <mergeCell ref="C3:G3"/>
    <mergeCell ref="C4:G4"/>
    <mergeCell ref="A127:C127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2021-03-03T14:34:22Z</cp:lastPrinted>
  <dcterms:created xsi:type="dcterms:W3CDTF">2009-04-08T07:15:50Z</dcterms:created>
  <dcterms:modified xsi:type="dcterms:W3CDTF">2021-06-22T07:51:51Z</dcterms:modified>
</cp:coreProperties>
</file>